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N:\0007_管理\0100_購買\購買Ｇ共有\購買T\SCORE\★★スコアリング★★\HP開示用\"/>
    </mc:Choice>
  </mc:AlternateContent>
  <xr:revisionPtr revIDLastSave="0" documentId="13_ncr:1_{F1C70E11-69D2-445D-B5BB-72FBBD7C4CC4}" xr6:coauthVersionLast="47" xr6:coauthVersionMax="47" xr10:uidLastSave="{00000000-0000-0000-0000-000000000000}"/>
  <workbookProtection workbookAlgorithmName="SHA-512" workbookHashValue="ccWUz9/8kGV7E9SE63S+geqhiqnhsqJFPHruQaWWrEXhxoYzwcLlLfDY2ler7dqzyJ1W8XiunXX9xq1A6yr14A==" workbookSaltValue="cX1c4IUBw/RZ7H1OHGzGTA==" workbookSpinCount="100000" lockStructure="1"/>
  <bookViews>
    <workbookView xWindow="19090" yWindow="-110" windowWidth="19420" windowHeight="10420" tabRatio="602" xr2:uid="{00000000-000D-0000-FFFF-FFFF00000000}"/>
  </bookViews>
  <sheets>
    <sheet name="製品情報調査票" sheetId="9" r:id="rId1"/>
    <sheet name="ナミックス記入シート" sheetId="10" state="hidden" r:id="rId2"/>
    <sheet name="一品ver" sheetId="5" state="hidden" r:id="rId3"/>
  </sheets>
  <definedNames>
    <definedName name="_xlnm.Print_Area" localSheetId="2">一品ver!$A$1:$P$25</definedName>
    <definedName name="_xlnm.Print_Area" localSheetId="0">製品情報調査票!$B$2:$G$41</definedName>
    <definedName name="Z_0402C162_8BC7_4709_8D3F_B2372075C172_.wvu.PrintArea" localSheetId="2" hidden="1">一品ver!$B$2:$O$23</definedName>
    <definedName name="Z_255A1D36_C1EA_42E0_B656_730412A1A8A8_.wvu.PrintArea" localSheetId="2" hidden="1">一品ver!$B$2:$O$23</definedName>
    <definedName name="Z_62257894_3F7B_4F83_B0E1_6C6F7A2E3349_.wvu.PrintArea" localSheetId="2" hidden="1">一品ver!$B$2:$O$23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0" l="1"/>
  <c r="G6" i="5"/>
  <c r="G5" i="5"/>
  <c r="G4" i="5"/>
  <c r="K8" i="10" l="1"/>
  <c r="W8" i="10" s="1"/>
  <c r="AD8" i="10"/>
  <c r="Z8" i="10"/>
  <c r="Y8" i="10"/>
  <c r="X8" i="10"/>
  <c r="J8" i="10"/>
  <c r="V8" i="10" s="1"/>
  <c r="I8" i="10"/>
  <c r="U8" i="10" s="1"/>
  <c r="H8" i="10"/>
  <c r="T8" i="10" s="1"/>
  <c r="S8" i="10"/>
  <c r="R8" i="10"/>
  <c r="E8" i="10"/>
  <c r="AC8" i="10" s="1"/>
  <c r="D8" i="10"/>
  <c r="P8" i="10" s="1"/>
  <c r="C8" i="10"/>
  <c r="B8" i="10"/>
  <c r="AE8" i="10" l="1"/>
  <c r="Q8" i="10"/>
  <c r="AB8" i="10" l="1"/>
  <c r="AF8" i="10" s="1"/>
  <c r="N22" i="5" l="1"/>
  <c r="M14" i="5"/>
  <c r="M21" i="5"/>
  <c r="M19" i="5"/>
  <c r="M11" i="5"/>
  <c r="N11" i="5" s="1"/>
  <c r="M10" i="5"/>
  <c r="N10" i="5" s="1"/>
  <c r="N23" i="5"/>
  <c r="M20" i="5"/>
  <c r="M18" i="5"/>
  <c r="M17" i="5"/>
  <c r="N17" i="5" s="1"/>
  <c r="M16" i="5"/>
  <c r="N16" i="5" s="1"/>
  <c r="M15" i="5"/>
  <c r="N15" i="5" s="1"/>
  <c r="M13" i="5"/>
  <c r="M12" i="5"/>
  <c r="N12" i="5" s="1"/>
  <c r="L4" i="5" l="1"/>
  <c r="N21" i="5"/>
  <c r="N20" i="5" l="1"/>
  <c r="G8" i="5" l="1"/>
  <c r="N19" i="5" l="1"/>
  <c r="N18" i="5"/>
  <c r="N13" i="5" l="1"/>
  <c r="N14" i="5"/>
  <c r="M3" i="5" l="1"/>
</calcChain>
</file>

<file path=xl/sharedStrings.xml><?xml version="1.0" encoding="utf-8"?>
<sst xmlns="http://schemas.openxmlformats.org/spreadsheetml/2006/main" count="310" uniqueCount="193">
  <si>
    <t>～新規原材料選定に関する供給安定性調査～</t>
    <rPh sb="1" eb="3">
      <t>シンキ</t>
    </rPh>
    <rPh sb="3" eb="4">
      <t>ゲン</t>
    </rPh>
    <rPh sb="4" eb="6">
      <t>ザイリョウ</t>
    </rPh>
    <rPh sb="6" eb="8">
      <t>センテイ</t>
    </rPh>
    <rPh sb="9" eb="10">
      <t>カン</t>
    </rPh>
    <rPh sb="12" eb="14">
      <t>キョウキュウ</t>
    </rPh>
    <rPh sb="14" eb="16">
      <t>アンテイ</t>
    </rPh>
    <rPh sb="16" eb="17">
      <t>セイ</t>
    </rPh>
    <rPh sb="17" eb="19">
      <t>チョウサ</t>
    </rPh>
    <phoneticPr fontId="62"/>
  </si>
  <si>
    <t>様式 No. ：9730Y035KO-3</t>
    <rPh sb="0" eb="2">
      <t>ヨウシキ</t>
    </rPh>
    <phoneticPr fontId="62"/>
  </si>
  <si>
    <t>原材料スコア表　</t>
    <rPh sb="0" eb="1">
      <t>ゲン</t>
    </rPh>
    <rPh sb="1" eb="3">
      <t>ザイリョウ</t>
    </rPh>
    <phoneticPr fontId="62"/>
  </si>
  <si>
    <t>品名</t>
    <rPh sb="0" eb="2">
      <t>ヒンメイ</t>
    </rPh>
    <phoneticPr fontId="62"/>
  </si>
  <si>
    <t>仕入先</t>
    <rPh sb="0" eb="2">
      <t>シイレ</t>
    </rPh>
    <rPh sb="2" eb="3">
      <t>サキ</t>
    </rPh>
    <phoneticPr fontId="62"/>
  </si>
  <si>
    <t>メーカー</t>
    <phoneticPr fontId="62"/>
  </si>
  <si>
    <t>No.</t>
    <phoneticPr fontId="62"/>
  </si>
  <si>
    <t>項目</t>
    <rPh sb="0" eb="2">
      <t>コウモク</t>
    </rPh>
    <phoneticPr fontId="62"/>
  </si>
  <si>
    <t>選択肢(配点）</t>
    <rPh sb="0" eb="3">
      <t>センタクシ</t>
    </rPh>
    <rPh sb="4" eb="6">
      <t>ハイテン</t>
    </rPh>
    <phoneticPr fontId="62"/>
  </si>
  <si>
    <t>回答</t>
    <rPh sb="0" eb="2">
      <t>カイトウ</t>
    </rPh>
    <phoneticPr fontId="62"/>
  </si>
  <si>
    <t>Score</t>
    <phoneticPr fontId="62"/>
  </si>
  <si>
    <r>
      <t xml:space="preserve">1
</t>
    </r>
    <r>
      <rPr>
        <sz val="11"/>
        <rFont val="Arial Unicode MS"/>
        <family val="3"/>
        <charset val="128"/>
      </rPr>
      <t>BCP</t>
    </r>
    <phoneticPr fontId="62"/>
  </si>
  <si>
    <t>複数生産拠点
当該材料と同系統の品群の対応</t>
    <rPh sb="0" eb="2">
      <t>フクスウ</t>
    </rPh>
    <rPh sb="2" eb="4">
      <t>セイサン</t>
    </rPh>
    <rPh sb="4" eb="6">
      <t>キョテン</t>
    </rPh>
    <rPh sb="7" eb="9">
      <t>トウガイ</t>
    </rPh>
    <rPh sb="9" eb="11">
      <t>ザイリョウ</t>
    </rPh>
    <rPh sb="12" eb="13">
      <t>ドウ</t>
    </rPh>
    <rPh sb="13" eb="15">
      <t>ケイトウ</t>
    </rPh>
    <rPh sb="16" eb="17">
      <t>ヒン</t>
    </rPh>
    <rPh sb="17" eb="18">
      <t>グン</t>
    </rPh>
    <rPh sb="19" eb="21">
      <t>タイオウ</t>
    </rPh>
    <phoneticPr fontId="62"/>
  </si>
  <si>
    <t>実績のある代替拠点で生産が可能</t>
    <rPh sb="0" eb="2">
      <t>ジッセキ</t>
    </rPh>
    <rPh sb="5" eb="7">
      <t>ダイタイ</t>
    </rPh>
    <rPh sb="7" eb="9">
      <t>キョテン</t>
    </rPh>
    <rPh sb="10" eb="12">
      <t>セイサン</t>
    </rPh>
    <rPh sb="13" eb="15">
      <t>カノウ</t>
    </rPh>
    <phoneticPr fontId="62"/>
  </si>
  <si>
    <t>緊急時は代替拠点で生産可能(実績はない)</t>
    <rPh sb="0" eb="3">
      <t>キンキュウジ</t>
    </rPh>
    <rPh sb="4" eb="6">
      <t>ダイガエ</t>
    </rPh>
    <rPh sb="6" eb="8">
      <t>キョテン</t>
    </rPh>
    <rPh sb="9" eb="11">
      <t>セイサン</t>
    </rPh>
    <rPh sb="11" eb="13">
      <t>カノウ</t>
    </rPh>
    <rPh sb="14" eb="16">
      <t>ジッセキ</t>
    </rPh>
    <phoneticPr fontId="62"/>
  </si>
  <si>
    <t>複数生産拠点無し</t>
    <rPh sb="0" eb="2">
      <t>フクスウ</t>
    </rPh>
    <rPh sb="2" eb="4">
      <t>セイサン</t>
    </rPh>
    <rPh sb="4" eb="6">
      <t>キョテン</t>
    </rPh>
    <rPh sb="6" eb="7">
      <t>ナ</t>
    </rPh>
    <phoneticPr fontId="62"/>
  </si>
  <si>
    <t>回答不可</t>
    <rPh sb="0" eb="2">
      <t>カイトウ</t>
    </rPh>
    <rPh sb="2" eb="4">
      <t>フカ</t>
    </rPh>
    <phoneticPr fontId="62"/>
  </si>
  <si>
    <t>製品／開発品</t>
    <rPh sb="0" eb="2">
      <t>セイヒン</t>
    </rPh>
    <rPh sb="3" eb="5">
      <t>カイハツ</t>
    </rPh>
    <rPh sb="5" eb="6">
      <t>ヒン</t>
    </rPh>
    <phoneticPr fontId="62"/>
  </si>
  <si>
    <t>製品</t>
    <rPh sb="0" eb="2">
      <t>セイヒン</t>
    </rPh>
    <phoneticPr fontId="62"/>
  </si>
  <si>
    <t>開発品(製品化予定有り)</t>
    <rPh sb="0" eb="2">
      <t>カイハツ</t>
    </rPh>
    <rPh sb="2" eb="3">
      <t>ヒン</t>
    </rPh>
    <rPh sb="4" eb="6">
      <t>セイヒン</t>
    </rPh>
    <rPh sb="6" eb="7">
      <t>カ</t>
    </rPh>
    <rPh sb="7" eb="9">
      <t>ヨテイ</t>
    </rPh>
    <rPh sb="9" eb="10">
      <t>ア</t>
    </rPh>
    <phoneticPr fontId="62"/>
  </si>
  <si>
    <t>開発品</t>
    <rPh sb="0" eb="2">
      <t>カイハツ</t>
    </rPh>
    <rPh sb="2" eb="3">
      <t>ヒン</t>
    </rPh>
    <phoneticPr fontId="62"/>
  </si>
  <si>
    <r>
      <t xml:space="preserve">3
</t>
    </r>
    <r>
      <rPr>
        <sz val="11"/>
        <rFont val="Arial Unicode MS"/>
        <family val="3"/>
        <charset val="128"/>
      </rPr>
      <t>Delivery</t>
    </r>
    <phoneticPr fontId="62"/>
  </si>
  <si>
    <t>品質有効期限</t>
    <rPh sb="0" eb="2">
      <t>ヒンシツ</t>
    </rPh>
    <rPh sb="2" eb="4">
      <t>ユウコウ</t>
    </rPh>
    <rPh sb="4" eb="6">
      <t>キゲン</t>
    </rPh>
    <phoneticPr fontId="62"/>
  </si>
  <si>
    <t>有機物:3ヶ月以上/無機物:12ヶ月以上</t>
    <rPh sb="0" eb="2">
      <t>ユウキ</t>
    </rPh>
    <rPh sb="2" eb="3">
      <t>ブツ</t>
    </rPh>
    <rPh sb="6" eb="7">
      <t>ゲツ</t>
    </rPh>
    <rPh sb="7" eb="9">
      <t>イジョウ</t>
    </rPh>
    <rPh sb="10" eb="12">
      <t>ムキ</t>
    </rPh>
    <rPh sb="12" eb="13">
      <t>ブツ</t>
    </rPh>
    <rPh sb="17" eb="18">
      <t>ゲツ</t>
    </rPh>
    <rPh sb="18" eb="20">
      <t>イジョウ</t>
    </rPh>
    <phoneticPr fontId="62"/>
  </si>
  <si>
    <t>有機物:3ヶ月未満1ヶ月以上/無機物:12ヶ月未満6ヶ月以上</t>
    <rPh sb="0" eb="2">
      <t>ユウキ</t>
    </rPh>
    <rPh sb="2" eb="3">
      <t>ブツ</t>
    </rPh>
    <rPh sb="6" eb="7">
      <t>ゲツ</t>
    </rPh>
    <rPh sb="7" eb="9">
      <t>ミマン</t>
    </rPh>
    <rPh sb="11" eb="12">
      <t>ゲツ</t>
    </rPh>
    <rPh sb="12" eb="14">
      <t>イジョウ</t>
    </rPh>
    <rPh sb="15" eb="17">
      <t>ムキ</t>
    </rPh>
    <rPh sb="17" eb="18">
      <t>ブツ</t>
    </rPh>
    <rPh sb="22" eb="23">
      <t>ゲツ</t>
    </rPh>
    <rPh sb="23" eb="25">
      <t>ミマン</t>
    </rPh>
    <rPh sb="27" eb="28">
      <t>ゲツ</t>
    </rPh>
    <rPh sb="28" eb="30">
      <t>イジョウ</t>
    </rPh>
    <phoneticPr fontId="62"/>
  </si>
  <si>
    <t>有機物:1ヶ月未満/無機物:6ヶ月未満 またはわからない</t>
    <rPh sb="0" eb="2">
      <t>ユウキ</t>
    </rPh>
    <rPh sb="2" eb="3">
      <t>ブツ</t>
    </rPh>
    <rPh sb="6" eb="7">
      <t>ゲツ</t>
    </rPh>
    <rPh sb="7" eb="9">
      <t>ミマン</t>
    </rPh>
    <rPh sb="10" eb="12">
      <t>ムキ</t>
    </rPh>
    <rPh sb="12" eb="13">
      <t>ブツ</t>
    </rPh>
    <rPh sb="16" eb="17">
      <t>ゲツ</t>
    </rPh>
    <rPh sb="17" eb="19">
      <t>ミマン</t>
    </rPh>
    <phoneticPr fontId="62"/>
  </si>
  <si>
    <r>
      <t xml:space="preserve">4
</t>
    </r>
    <r>
      <rPr>
        <sz val="11"/>
        <rFont val="Arial Unicode MS"/>
        <family val="3"/>
        <charset val="128"/>
      </rPr>
      <t>Delivery</t>
    </r>
    <phoneticPr fontId="62"/>
  </si>
  <si>
    <t>推奨保管条件</t>
    <rPh sb="0" eb="2">
      <t>スイショウ</t>
    </rPh>
    <rPh sb="2" eb="4">
      <t>ホカン</t>
    </rPh>
    <rPh sb="4" eb="6">
      <t>ジョウケン</t>
    </rPh>
    <phoneticPr fontId="62"/>
  </si>
  <si>
    <t>常温(温度指定無し)</t>
    <rPh sb="0" eb="2">
      <t>ジョウオン</t>
    </rPh>
    <rPh sb="3" eb="5">
      <t>オンド</t>
    </rPh>
    <rPh sb="5" eb="7">
      <t>シテイ</t>
    </rPh>
    <rPh sb="7" eb="8">
      <t>ナ</t>
    </rPh>
    <phoneticPr fontId="62"/>
  </si>
  <si>
    <t>常温以外</t>
    <rPh sb="0" eb="2">
      <t>ジョウオン</t>
    </rPh>
    <rPh sb="2" eb="4">
      <t>イガイ</t>
    </rPh>
    <phoneticPr fontId="62"/>
  </si>
  <si>
    <r>
      <t xml:space="preserve">5
</t>
    </r>
    <r>
      <rPr>
        <sz val="11"/>
        <rFont val="Arial Unicode MS"/>
        <family val="3"/>
        <charset val="128"/>
      </rPr>
      <t>Service</t>
    </r>
    <phoneticPr fontId="62"/>
  </si>
  <si>
    <t>CSR推進状況(RBA対応等)</t>
    <rPh sb="3" eb="5">
      <t>スイシン</t>
    </rPh>
    <rPh sb="5" eb="7">
      <t>ジョウキョウ</t>
    </rPh>
    <rPh sb="11" eb="13">
      <t>タイオウ</t>
    </rPh>
    <rPh sb="13" eb="14">
      <t>トウ</t>
    </rPh>
    <phoneticPr fontId="62"/>
  </si>
  <si>
    <t>取組み有り</t>
    <rPh sb="0" eb="2">
      <t>トリク</t>
    </rPh>
    <rPh sb="3" eb="4">
      <t>ア</t>
    </rPh>
    <phoneticPr fontId="62"/>
  </si>
  <si>
    <t>取組み無し</t>
    <rPh sb="0" eb="2">
      <t>トリク</t>
    </rPh>
    <rPh sb="3" eb="4">
      <t>ナ</t>
    </rPh>
    <phoneticPr fontId="62"/>
  </si>
  <si>
    <r>
      <t xml:space="preserve">6
</t>
    </r>
    <r>
      <rPr>
        <sz val="11"/>
        <rFont val="Arial Unicode MS"/>
        <family val="3"/>
        <charset val="128"/>
      </rPr>
      <t>BCP</t>
    </r>
    <phoneticPr fontId="62"/>
  </si>
  <si>
    <t>想定した事態に備え、ナミックスへの製品供給再開に必要な復旧時間(供給停止から供給再開までに要する時間)を想定しているか？</t>
    <rPh sb="0" eb="2">
      <t>ソウテイ</t>
    </rPh>
    <rPh sb="4" eb="6">
      <t>ジタイ</t>
    </rPh>
    <rPh sb="7" eb="8">
      <t>ソナ</t>
    </rPh>
    <rPh sb="17" eb="19">
      <t>セイヒン</t>
    </rPh>
    <rPh sb="19" eb="21">
      <t>キョウキュウ</t>
    </rPh>
    <rPh sb="21" eb="23">
      <t>サイカイ</t>
    </rPh>
    <rPh sb="24" eb="26">
      <t>ヒツヨウ</t>
    </rPh>
    <rPh sb="27" eb="29">
      <t>フッキュウ</t>
    </rPh>
    <rPh sb="29" eb="31">
      <t>ジカン</t>
    </rPh>
    <rPh sb="32" eb="34">
      <t>キョウキュウ</t>
    </rPh>
    <rPh sb="34" eb="36">
      <t>テイシ</t>
    </rPh>
    <rPh sb="38" eb="40">
      <t>キョウキュウ</t>
    </rPh>
    <rPh sb="40" eb="42">
      <t>サイカイ</t>
    </rPh>
    <rPh sb="45" eb="46">
      <t>ヨウ</t>
    </rPh>
    <rPh sb="48" eb="50">
      <t>ジカン</t>
    </rPh>
    <rPh sb="52" eb="54">
      <t>ソウテイ</t>
    </rPh>
    <phoneticPr fontId="62"/>
  </si>
  <si>
    <t>はい(想定復旧時間31日未満)</t>
    <rPh sb="3" eb="5">
      <t>ソウテイ</t>
    </rPh>
    <rPh sb="5" eb="7">
      <t>フッキュウ</t>
    </rPh>
    <rPh sb="7" eb="9">
      <t>ジカン</t>
    </rPh>
    <rPh sb="11" eb="12">
      <t>ニチ</t>
    </rPh>
    <rPh sb="12" eb="14">
      <t>ミマン</t>
    </rPh>
    <phoneticPr fontId="62"/>
  </si>
  <si>
    <t>はい(想定復旧時間31日以上)</t>
    <rPh sb="3" eb="5">
      <t>ソウテイ</t>
    </rPh>
    <rPh sb="5" eb="7">
      <t>フッキュウ</t>
    </rPh>
    <rPh sb="7" eb="9">
      <t>ジカン</t>
    </rPh>
    <rPh sb="11" eb="12">
      <t>ニチ</t>
    </rPh>
    <rPh sb="12" eb="14">
      <t>イジョウ</t>
    </rPh>
    <phoneticPr fontId="62"/>
  </si>
  <si>
    <t>いいえ もしくはわからない</t>
    <phoneticPr fontId="62"/>
  </si>
  <si>
    <r>
      <t xml:space="preserve">7
</t>
    </r>
    <r>
      <rPr>
        <sz val="11"/>
        <rFont val="Arial Unicode MS"/>
        <family val="3"/>
        <charset val="128"/>
      </rPr>
      <t>BCP</t>
    </r>
    <phoneticPr fontId="62"/>
  </si>
  <si>
    <t>復旧までの間、販売先への納入は
在庫で対応可能か？</t>
    <rPh sb="0" eb="2">
      <t>フッキュウ</t>
    </rPh>
    <rPh sb="5" eb="6">
      <t>アイダ</t>
    </rPh>
    <rPh sb="7" eb="9">
      <t>ハンバイ</t>
    </rPh>
    <rPh sb="9" eb="10">
      <t>サキ</t>
    </rPh>
    <rPh sb="12" eb="14">
      <t>ノウニュウ</t>
    </rPh>
    <rPh sb="16" eb="18">
      <t>ザイコ</t>
    </rPh>
    <rPh sb="19" eb="21">
      <t>タイオウ</t>
    </rPh>
    <rPh sb="21" eb="23">
      <t>カノウ</t>
    </rPh>
    <phoneticPr fontId="62"/>
  </si>
  <si>
    <t>はい(30日以上の在庫有り)</t>
    <rPh sb="5" eb="6">
      <t>ニチ</t>
    </rPh>
    <rPh sb="6" eb="8">
      <t>イジョウ</t>
    </rPh>
    <rPh sb="9" eb="11">
      <t>ザイコ</t>
    </rPh>
    <rPh sb="11" eb="12">
      <t>ア</t>
    </rPh>
    <phoneticPr fontId="62"/>
  </si>
  <si>
    <t>はい(30日未満の在庫有り)</t>
    <rPh sb="5" eb="6">
      <t>ニチ</t>
    </rPh>
    <rPh sb="6" eb="8">
      <t>ミマン</t>
    </rPh>
    <rPh sb="9" eb="11">
      <t>ザイコ</t>
    </rPh>
    <rPh sb="11" eb="12">
      <t>ア</t>
    </rPh>
    <phoneticPr fontId="62"/>
  </si>
  <si>
    <t>ISO取得状況</t>
    <rPh sb="3" eb="5">
      <t>シュトク</t>
    </rPh>
    <rPh sb="5" eb="7">
      <t>ジョウキョウ</t>
    </rPh>
    <phoneticPr fontId="62"/>
  </si>
  <si>
    <t>IATF16949取得</t>
    <rPh sb="9" eb="11">
      <t>シュトク</t>
    </rPh>
    <phoneticPr fontId="62"/>
  </si>
  <si>
    <t>ISO9001取得</t>
    <rPh sb="7" eb="9">
      <t>シュトク</t>
    </rPh>
    <phoneticPr fontId="62"/>
  </si>
  <si>
    <r>
      <t xml:space="preserve">9
</t>
    </r>
    <r>
      <rPr>
        <sz val="11"/>
        <rFont val="Arial Unicode MS"/>
        <family val="3"/>
        <charset val="128"/>
      </rPr>
      <t>Service</t>
    </r>
    <phoneticPr fontId="62"/>
  </si>
  <si>
    <t>成分開示</t>
    <rPh sb="0" eb="2">
      <t>セイブン</t>
    </rPh>
    <rPh sb="2" eb="4">
      <t>カイジ</t>
    </rPh>
    <phoneticPr fontId="62"/>
  </si>
  <si>
    <t>成分のCAS NO開示かつ成分比率も開示</t>
    <rPh sb="0" eb="2">
      <t>セイブン</t>
    </rPh>
    <rPh sb="9" eb="11">
      <t>カイジ</t>
    </rPh>
    <rPh sb="13" eb="15">
      <t>セイブン</t>
    </rPh>
    <rPh sb="15" eb="17">
      <t>ヒリツ</t>
    </rPh>
    <rPh sb="18" eb="20">
      <t>カイジ</t>
    </rPh>
    <phoneticPr fontId="62"/>
  </si>
  <si>
    <t>一部成分のCAS NO非開示かつ成分比率も開示</t>
    <rPh sb="0" eb="2">
      <t>イチブ</t>
    </rPh>
    <rPh sb="2" eb="4">
      <t>セイブン</t>
    </rPh>
    <rPh sb="11" eb="14">
      <t>ヒカイジ</t>
    </rPh>
    <rPh sb="16" eb="18">
      <t>セイブン</t>
    </rPh>
    <rPh sb="18" eb="20">
      <t>ヒリツ</t>
    </rPh>
    <rPh sb="21" eb="23">
      <t>カイジ</t>
    </rPh>
    <phoneticPr fontId="62"/>
  </si>
  <si>
    <t>成分一切非開示・成分比率も曖昧</t>
    <rPh sb="0" eb="2">
      <t>セイブン</t>
    </rPh>
    <rPh sb="2" eb="4">
      <t>イッサイ</t>
    </rPh>
    <rPh sb="4" eb="7">
      <t>ヒカイジ</t>
    </rPh>
    <rPh sb="8" eb="10">
      <t>セイブン</t>
    </rPh>
    <rPh sb="10" eb="12">
      <t>ヒリツ</t>
    </rPh>
    <rPh sb="13" eb="15">
      <t>アイマイ</t>
    </rPh>
    <phoneticPr fontId="62"/>
  </si>
  <si>
    <t>未回答</t>
    <rPh sb="0" eb="3">
      <t>ミカイトウ</t>
    </rPh>
    <phoneticPr fontId="62"/>
  </si>
  <si>
    <r>
      <t xml:space="preserve">10
</t>
    </r>
    <r>
      <rPr>
        <sz val="11"/>
        <rFont val="Arial Unicode MS"/>
        <family val="3"/>
        <charset val="128"/>
      </rPr>
      <t>Service</t>
    </r>
    <phoneticPr fontId="62"/>
  </si>
  <si>
    <t>環境物質調査対応(納期等)</t>
    <rPh sb="0" eb="2">
      <t>カンキョウ</t>
    </rPh>
    <rPh sb="2" eb="4">
      <t>ブッシツ</t>
    </rPh>
    <rPh sb="4" eb="6">
      <t>チョウサ</t>
    </rPh>
    <rPh sb="6" eb="8">
      <t>タイオウ</t>
    </rPh>
    <rPh sb="9" eb="11">
      <t>ノウキ</t>
    </rPh>
    <rPh sb="11" eb="12">
      <t>ナド</t>
    </rPh>
    <phoneticPr fontId="62"/>
  </si>
  <si>
    <t>対応する</t>
    <rPh sb="0" eb="2">
      <t>タイオウ</t>
    </rPh>
    <phoneticPr fontId="62"/>
  </si>
  <si>
    <t>対応しない(使用禁止)</t>
  </si>
  <si>
    <r>
      <t xml:space="preserve">11
</t>
    </r>
    <r>
      <rPr>
        <sz val="11"/>
        <rFont val="Arial Unicode MS"/>
        <family val="3"/>
        <charset val="128"/>
      </rPr>
      <t>Service</t>
    </r>
    <phoneticPr fontId="62"/>
  </si>
  <si>
    <t>サプライヤ評価結果</t>
    <rPh sb="5" eb="7">
      <t>ヒョウカ</t>
    </rPh>
    <rPh sb="7" eb="9">
      <t>ケッカ</t>
    </rPh>
    <phoneticPr fontId="62"/>
  </si>
  <si>
    <t>ブラックリスト掲載なし</t>
    <phoneticPr fontId="62"/>
  </si>
  <si>
    <t>新規サプライヤー</t>
    <rPh sb="0" eb="2">
      <t>シンキ</t>
    </rPh>
    <phoneticPr fontId="62"/>
  </si>
  <si>
    <r>
      <t xml:space="preserve">12
</t>
    </r>
    <r>
      <rPr>
        <sz val="11"/>
        <rFont val="Arial Unicode MS"/>
        <family val="3"/>
        <charset val="128"/>
      </rPr>
      <t>Service</t>
    </r>
    <phoneticPr fontId="62"/>
  </si>
  <si>
    <t>自主監査対応</t>
    <rPh sb="0" eb="2">
      <t>ジシュ</t>
    </rPh>
    <rPh sb="2" eb="4">
      <t>カンサ</t>
    </rPh>
    <rPh sb="4" eb="6">
      <t>タイオウ</t>
    </rPh>
    <phoneticPr fontId="62"/>
  </si>
  <si>
    <t>対応しない</t>
    <rPh sb="0" eb="2">
      <t>タイオウ</t>
    </rPh>
    <phoneticPr fontId="62"/>
  </si>
  <si>
    <t>▼特記事項</t>
    <rPh sb="1" eb="3">
      <t>トッキ</t>
    </rPh>
    <rPh sb="3" eb="5">
      <t>ジコウ</t>
    </rPh>
    <phoneticPr fontId="62"/>
  </si>
  <si>
    <t>合計 (110点満点)</t>
    <rPh sb="7" eb="8">
      <t>テン</t>
    </rPh>
    <rPh sb="8" eb="10">
      <t>マンテン</t>
    </rPh>
    <phoneticPr fontId="62"/>
  </si>
  <si>
    <r>
      <t xml:space="preserve">SCORE </t>
    </r>
    <r>
      <rPr>
        <sz val="18"/>
        <rFont val="Arial Unicode MS"/>
        <family val="3"/>
        <charset val="128"/>
      </rPr>
      <t>(100点満点)</t>
    </r>
    <rPh sb="10" eb="11">
      <t>テン</t>
    </rPh>
    <rPh sb="11" eb="13">
      <t>マンテン</t>
    </rPh>
    <phoneticPr fontId="62"/>
  </si>
  <si>
    <t>取引先様名称</t>
    <rPh sb="0" eb="2">
      <t>トリヒキ</t>
    </rPh>
    <rPh sb="2" eb="3">
      <t>サキ</t>
    </rPh>
    <rPh sb="3" eb="4">
      <t>サマ</t>
    </rPh>
    <rPh sb="4" eb="6">
      <t>メイショウ</t>
    </rPh>
    <phoneticPr fontId="62"/>
  </si>
  <si>
    <t>メーカー様名称</t>
    <rPh sb="4" eb="5">
      <t>サマ</t>
    </rPh>
    <rPh sb="5" eb="7">
      <t>メイショウ</t>
    </rPh>
    <phoneticPr fontId="62"/>
  </si>
  <si>
    <t>Total</t>
    <phoneticPr fontId="62"/>
  </si>
  <si>
    <t>新規サプライヤ</t>
    <rPh sb="0" eb="2">
      <t>シンキ</t>
    </rPh>
    <phoneticPr fontId="62"/>
  </si>
  <si>
    <t>満点</t>
    <rPh sb="0" eb="2">
      <t>マンテン</t>
    </rPh>
    <phoneticPr fontId="62"/>
  </si>
  <si>
    <t>SCORE
(100点満点換算）
※計算式はTotal÷満点×100</t>
    <rPh sb="19" eb="21">
      <t>ケイサン</t>
    </rPh>
    <rPh sb="21" eb="22">
      <t>シキ</t>
    </rPh>
    <rPh sb="29" eb="31">
      <t>マンテン</t>
    </rPh>
    <phoneticPr fontId="62"/>
  </si>
  <si>
    <t>複数生産拠点</t>
    <rPh sb="0" eb="2">
      <t>フクスウ</t>
    </rPh>
    <rPh sb="2" eb="4">
      <t>セイサン</t>
    </rPh>
    <rPh sb="4" eb="6">
      <t>キョテン</t>
    </rPh>
    <phoneticPr fontId="62"/>
  </si>
  <si>
    <t>CSR推進状況(EICC対応等)</t>
    <rPh sb="3" eb="5">
      <t>スイシン</t>
    </rPh>
    <rPh sb="5" eb="7">
      <t>ジョウキョウ</t>
    </rPh>
    <rPh sb="12" eb="14">
      <t>タイオウ</t>
    </rPh>
    <rPh sb="14" eb="15">
      <t>トウ</t>
    </rPh>
    <phoneticPr fontId="62"/>
  </si>
  <si>
    <t>BCP復旧時間</t>
    <rPh sb="3" eb="5">
      <t>フッキュウ</t>
    </rPh>
    <rPh sb="5" eb="7">
      <t>ジカン</t>
    </rPh>
    <phoneticPr fontId="62"/>
  </si>
  <si>
    <t>BCP在庫対応</t>
    <rPh sb="3" eb="5">
      <t>ザイコ</t>
    </rPh>
    <rPh sb="5" eb="7">
      <t>タイオウ</t>
    </rPh>
    <phoneticPr fontId="62"/>
  </si>
  <si>
    <t>環境物質調査対応(納期等)</t>
    <rPh sb="0" eb="2">
      <t>カンキョウ</t>
    </rPh>
    <rPh sb="2" eb="4">
      <t>ブッシツ</t>
    </rPh>
    <rPh sb="4" eb="6">
      <t>チョウサ</t>
    </rPh>
    <rPh sb="6" eb="8">
      <t>タイオウ</t>
    </rPh>
    <rPh sb="9" eb="11">
      <t>ノウキ</t>
    </rPh>
    <rPh sb="11" eb="12">
      <t>トウ</t>
    </rPh>
    <phoneticPr fontId="62"/>
  </si>
  <si>
    <t>ブラックリスト掲載なし</t>
    <rPh sb="7" eb="9">
      <t>ケイサイ</t>
    </rPh>
    <phoneticPr fontId="62"/>
  </si>
  <si>
    <t>対応しない(使用禁止)</t>
    <rPh sb="0" eb="2">
      <t>タイオウ</t>
    </rPh>
    <rPh sb="6" eb="8">
      <t>シヨウ</t>
    </rPh>
    <rPh sb="8" eb="10">
      <t>キンシ</t>
    </rPh>
    <phoneticPr fontId="62"/>
  </si>
  <si>
    <t>ブラックリスト掲載あり(使用禁止)</t>
  </si>
  <si>
    <t>いいえ もしくはわからない</t>
  </si>
  <si>
    <t>新規サプライヤー</t>
    <phoneticPr fontId="62"/>
  </si>
  <si>
    <t>ブラックリスト掲載あり(使用禁止)</t>
    <phoneticPr fontId="62"/>
  </si>
  <si>
    <t>自主監査対応</t>
    <phoneticPr fontId="62"/>
  </si>
  <si>
    <t>回答不可</t>
    <rPh sb="0" eb="4">
      <t>カイトウフカ</t>
    </rPh>
    <phoneticPr fontId="62"/>
  </si>
  <si>
    <t>取得していないが計画中</t>
    <rPh sb="0" eb="2">
      <t>シュトク</t>
    </rPh>
    <rPh sb="8" eb="11">
      <t>ケイカクチュウ</t>
    </rPh>
    <phoneticPr fontId="62"/>
  </si>
  <si>
    <t>NG</t>
    <phoneticPr fontId="62"/>
  </si>
  <si>
    <r>
      <rPr>
        <sz val="14"/>
        <rFont val="Arial Unicode MS"/>
        <family val="3"/>
        <charset val="128"/>
      </rPr>
      <t>2</t>
    </r>
    <r>
      <rPr>
        <sz val="11"/>
        <rFont val="Arial Unicode MS"/>
        <family val="3"/>
        <charset val="128"/>
      </rPr>
      <t xml:space="preserve">
Delivery</t>
    </r>
    <phoneticPr fontId="62"/>
  </si>
  <si>
    <t>8
Quality</t>
    <phoneticPr fontId="62"/>
  </si>
  <si>
    <t>非開示</t>
    <rPh sb="0" eb="3">
      <t>ヒカイジ</t>
    </rPh>
    <phoneticPr fontId="62"/>
  </si>
  <si>
    <t>Ver.5</t>
    <phoneticPr fontId="62"/>
  </si>
  <si>
    <t>取得していない(使用禁止)</t>
    <rPh sb="0" eb="2">
      <t>シュトク</t>
    </rPh>
    <rPh sb="8" eb="12">
      <t>シヨウキンシ</t>
    </rPh>
    <phoneticPr fontId="62"/>
  </si>
  <si>
    <t>製品情報調査票</t>
    <rPh sb="0" eb="2">
      <t>セイヒン</t>
    </rPh>
    <rPh sb="2" eb="4">
      <t>ジョウホウ</t>
    </rPh>
    <rPh sb="4" eb="6">
      <t>チョウサ</t>
    </rPh>
    <rPh sb="6" eb="7">
      <t>ヒョウ</t>
    </rPh>
    <phoneticPr fontId="62"/>
  </si>
  <si>
    <t>販売代理店・商社様：</t>
    <rPh sb="0" eb="2">
      <t>ハンバイ</t>
    </rPh>
    <rPh sb="2" eb="5">
      <t>ダイリテン</t>
    </rPh>
    <rPh sb="6" eb="8">
      <t>ショウシャ</t>
    </rPh>
    <rPh sb="8" eb="9">
      <t>サマ</t>
    </rPh>
    <phoneticPr fontId="62"/>
  </si>
  <si>
    <t>メーカー・製造元様：</t>
    <rPh sb="5" eb="7">
      <t>セイゾウ</t>
    </rPh>
    <rPh sb="7" eb="8">
      <t>モト</t>
    </rPh>
    <rPh sb="8" eb="9">
      <t>サマ</t>
    </rPh>
    <phoneticPr fontId="62"/>
  </si>
  <si>
    <t>ご回答者様：</t>
    <rPh sb="1" eb="3">
      <t>カイトウ</t>
    </rPh>
    <rPh sb="3" eb="4">
      <t>シャ</t>
    </rPh>
    <rPh sb="4" eb="5">
      <t>サマ</t>
    </rPh>
    <phoneticPr fontId="62"/>
  </si>
  <si>
    <t>ご回答日：</t>
    <rPh sb="1" eb="3">
      <t>カイトウ</t>
    </rPh>
    <rPh sb="3" eb="4">
      <t>ビ</t>
    </rPh>
    <phoneticPr fontId="62"/>
  </si>
  <si>
    <t>　</t>
    <phoneticPr fontId="62"/>
  </si>
  <si>
    <t>補足説明</t>
    <rPh sb="0" eb="2">
      <t>ホソク</t>
    </rPh>
    <rPh sb="2" eb="4">
      <t>セツメイ</t>
    </rPh>
    <phoneticPr fontId="62"/>
  </si>
  <si>
    <t>記入例</t>
    <rPh sb="0" eb="2">
      <t>キニュウ</t>
    </rPh>
    <rPh sb="2" eb="3">
      <t>レイ</t>
    </rPh>
    <phoneticPr fontId="62"/>
  </si>
  <si>
    <t>ご回答欄</t>
    <rPh sb="1" eb="3">
      <t>カイトウ</t>
    </rPh>
    <rPh sb="3" eb="4">
      <t>ラン</t>
    </rPh>
    <phoneticPr fontId="62"/>
  </si>
  <si>
    <t>自由記載欄</t>
    <rPh sb="0" eb="2">
      <t>ジユウ</t>
    </rPh>
    <rPh sb="2" eb="4">
      <t>キサイ</t>
    </rPh>
    <rPh sb="4" eb="5">
      <t>ラン</t>
    </rPh>
    <phoneticPr fontId="62"/>
  </si>
  <si>
    <t>基本情報</t>
    <rPh sb="0" eb="2">
      <t>キホン</t>
    </rPh>
    <rPh sb="2" eb="4">
      <t>ジョウホウ</t>
    </rPh>
    <phoneticPr fontId="62"/>
  </si>
  <si>
    <t>製品名</t>
    <rPh sb="0" eb="2">
      <t>セイヒン</t>
    </rPh>
    <rPh sb="2" eb="3">
      <t>メイ</t>
    </rPh>
    <phoneticPr fontId="62"/>
  </si>
  <si>
    <t>ABCDEFG</t>
    <phoneticPr fontId="62"/>
  </si>
  <si>
    <t>単価</t>
    <rPh sb="0" eb="2">
      <t>タンカ</t>
    </rPh>
    <phoneticPr fontId="62"/>
  </si>
  <si>
    <t>1,800円/Kg</t>
    <rPh sb="5" eb="6">
      <t>エン</t>
    </rPh>
    <phoneticPr fontId="62"/>
  </si>
  <si>
    <t>入れ目ラインアップ</t>
    <rPh sb="0" eb="1">
      <t>イ</t>
    </rPh>
    <rPh sb="2" eb="3">
      <t>メ</t>
    </rPh>
    <phoneticPr fontId="62"/>
  </si>
  <si>
    <t>複数のラインアップがある場合はご教示下さい。</t>
    <rPh sb="0" eb="2">
      <t>フクスウ</t>
    </rPh>
    <rPh sb="12" eb="14">
      <t>バアイ</t>
    </rPh>
    <rPh sb="16" eb="18">
      <t>キョウジ</t>
    </rPh>
    <rPh sb="18" eb="19">
      <t>クダ</t>
    </rPh>
    <phoneticPr fontId="62"/>
  </si>
  <si>
    <t>10kg/1缶、180kg/ドラム</t>
    <rPh sb="6" eb="7">
      <t>カン</t>
    </rPh>
    <phoneticPr fontId="62"/>
  </si>
  <si>
    <t>荷姿</t>
    <rPh sb="0" eb="1">
      <t>ニ</t>
    </rPh>
    <rPh sb="1" eb="2">
      <t>スガタ</t>
    </rPh>
    <phoneticPr fontId="62"/>
  </si>
  <si>
    <t>紙袋/石油缶/ドラム缶</t>
    <rPh sb="0" eb="2">
      <t>カミブクロ</t>
    </rPh>
    <rPh sb="3" eb="5">
      <t>セキユ</t>
    </rPh>
    <rPh sb="5" eb="6">
      <t>カン</t>
    </rPh>
    <rPh sb="10" eb="11">
      <t>カン</t>
    </rPh>
    <phoneticPr fontId="62"/>
  </si>
  <si>
    <t>最低発注量</t>
    <rPh sb="0" eb="2">
      <t>サイテイ</t>
    </rPh>
    <rPh sb="2" eb="5">
      <t>ハッチュウリョウ</t>
    </rPh>
    <phoneticPr fontId="62"/>
  </si>
  <si>
    <t>10kg/1缶から</t>
    <rPh sb="6" eb="7">
      <t>カン</t>
    </rPh>
    <phoneticPr fontId="62"/>
  </si>
  <si>
    <t>汎用／専用</t>
    <rPh sb="0" eb="2">
      <t>ハンヨウ</t>
    </rPh>
    <rPh sb="3" eb="5">
      <t>センヨウ</t>
    </rPh>
    <phoneticPr fontId="62"/>
  </si>
  <si>
    <t>広く流通、販売している製品でしょうか？当社の専用品でしょうか？</t>
    <rPh sb="0" eb="1">
      <t>ヒロ</t>
    </rPh>
    <rPh sb="2" eb="4">
      <t>リュウツウ</t>
    </rPh>
    <rPh sb="5" eb="7">
      <t>ハンバイ</t>
    </rPh>
    <rPh sb="11" eb="13">
      <t>セイヒン</t>
    </rPh>
    <rPh sb="19" eb="21">
      <t>トウシャ</t>
    </rPh>
    <rPh sb="22" eb="24">
      <t>センヨウ</t>
    </rPh>
    <rPh sb="24" eb="25">
      <t>ヒン</t>
    </rPh>
    <phoneticPr fontId="62"/>
  </si>
  <si>
    <t>（選択式）</t>
    <rPh sb="1" eb="3">
      <t>センタク</t>
    </rPh>
    <rPh sb="3" eb="4">
      <t>シキ</t>
    </rPh>
    <phoneticPr fontId="62"/>
  </si>
  <si>
    <t>製品（量産）／開発品（ラボ）</t>
    <rPh sb="0" eb="2">
      <t>セイヒン</t>
    </rPh>
    <rPh sb="3" eb="5">
      <t>リョウサン</t>
    </rPh>
    <rPh sb="7" eb="9">
      <t>カイハツ</t>
    </rPh>
    <rPh sb="9" eb="10">
      <t>ヒン</t>
    </rPh>
    <phoneticPr fontId="62"/>
  </si>
  <si>
    <t>通常の製品として量産されますでしょうか？開発品でしょうか？</t>
    <rPh sb="0" eb="2">
      <t>ツウジョウ</t>
    </rPh>
    <rPh sb="3" eb="5">
      <t>セイヒン</t>
    </rPh>
    <rPh sb="8" eb="10">
      <t>リョウサン</t>
    </rPh>
    <rPh sb="20" eb="22">
      <t>カイハツ</t>
    </rPh>
    <rPh sb="22" eb="23">
      <t>ヒン</t>
    </rPh>
    <phoneticPr fontId="62"/>
  </si>
  <si>
    <t>バッチサイズと月間製造量</t>
    <rPh sb="6" eb="7">
      <t>ツキ</t>
    </rPh>
    <rPh sb="7" eb="9">
      <t>セイゾウ</t>
    </rPh>
    <rPh sb="9" eb="10">
      <t>リョウ</t>
    </rPh>
    <rPh sb="10" eb="11">
      <t>リョウ</t>
    </rPh>
    <phoneticPr fontId="62"/>
  </si>
  <si>
    <t>1バッチあたりの生産量と月間の生産量をご回答ください。</t>
    <rPh sb="8" eb="10">
      <t>セイサン</t>
    </rPh>
    <rPh sb="10" eb="11">
      <t>リョウ</t>
    </rPh>
    <rPh sb="12" eb="14">
      <t>ゲッカン</t>
    </rPh>
    <rPh sb="15" eb="17">
      <t>セイサン</t>
    </rPh>
    <rPh sb="17" eb="18">
      <t>リョウ</t>
    </rPh>
    <phoneticPr fontId="62"/>
  </si>
  <si>
    <t>1バッチ：100kg
月間：5～6バッチ</t>
    <rPh sb="11" eb="13">
      <t>ゲッカン</t>
    </rPh>
    <phoneticPr fontId="62"/>
  </si>
  <si>
    <t>最大供給可能数量</t>
    <rPh sb="0" eb="2">
      <t>サイダイ</t>
    </rPh>
    <rPh sb="2" eb="7">
      <t>キョウキュウカノウスウリョウ</t>
    </rPh>
    <phoneticPr fontId="62"/>
  </si>
  <si>
    <t>現行の生産能力と生産量を踏まえて、弊社に供給いただける最大数量をご回答ください。</t>
    <rPh sb="0" eb="2">
      <t>ゲンコウ</t>
    </rPh>
    <rPh sb="3" eb="5">
      <t>セイサン</t>
    </rPh>
    <rPh sb="5" eb="7">
      <t>ノウリョク</t>
    </rPh>
    <rPh sb="8" eb="10">
      <t>セイサン</t>
    </rPh>
    <rPh sb="10" eb="11">
      <t>リョウ</t>
    </rPh>
    <rPh sb="12" eb="13">
      <t>フ</t>
    </rPh>
    <rPh sb="17" eb="19">
      <t>ヘイシャ</t>
    </rPh>
    <rPh sb="20" eb="22">
      <t>キョウキュウ</t>
    </rPh>
    <rPh sb="27" eb="31">
      <t>サイダイスウリョウ</t>
    </rPh>
    <rPh sb="33" eb="35">
      <t>カイトウ</t>
    </rPh>
    <phoneticPr fontId="62"/>
  </si>
  <si>
    <t>100kg/月、2,000㎏/年</t>
    <rPh sb="6" eb="7">
      <t>ツキ</t>
    </rPh>
    <rPh sb="15" eb="16">
      <t>ネン</t>
    </rPh>
    <phoneticPr fontId="62"/>
  </si>
  <si>
    <t>原料ソース</t>
    <rPh sb="0" eb="2">
      <t>ゲンリョウ</t>
    </rPh>
    <phoneticPr fontId="62"/>
  </si>
  <si>
    <t>主原料とその産地</t>
    <rPh sb="0" eb="2">
      <t>シュゲンリョウ</t>
    </rPh>
    <rPh sb="6" eb="8">
      <t>サンチ</t>
    </rPh>
    <phoneticPr fontId="62"/>
  </si>
  <si>
    <t>主原料とその産地をご回答ください。</t>
    <rPh sb="0" eb="3">
      <t>シュゲンリョウ</t>
    </rPh>
    <rPh sb="6" eb="8">
      <t>サンチ</t>
    </rPh>
    <phoneticPr fontId="62"/>
  </si>
  <si>
    <t xml:space="preserve">主原料：シリカ
産地：中国 </t>
    <rPh sb="0" eb="3">
      <t>シュゲンリョウ</t>
    </rPh>
    <rPh sb="8" eb="10">
      <t>サンチ</t>
    </rPh>
    <rPh sb="11" eb="13">
      <t>チュウゴク</t>
    </rPh>
    <phoneticPr fontId="62"/>
  </si>
  <si>
    <t>原料のソース</t>
    <rPh sb="0" eb="1">
      <t>リョウ</t>
    </rPh>
    <phoneticPr fontId="62"/>
  </si>
  <si>
    <t>原料は以下の事項に該当しますでしょうか？
・環境規制を受けている地域で生産されている（主に中国）
・紛争地域及びその周辺国から採取されている（紛争鉱物）</t>
    <rPh sb="0" eb="2">
      <t>ゲンリョウ</t>
    </rPh>
    <rPh sb="3" eb="5">
      <t>イカ</t>
    </rPh>
    <rPh sb="6" eb="8">
      <t>ジコウ</t>
    </rPh>
    <rPh sb="9" eb="11">
      <t>ガイトウ</t>
    </rPh>
    <rPh sb="22" eb="24">
      <t>カンキョウ</t>
    </rPh>
    <rPh sb="24" eb="26">
      <t>キセイ</t>
    </rPh>
    <rPh sb="27" eb="28">
      <t>ウ</t>
    </rPh>
    <rPh sb="32" eb="34">
      <t>チイキ</t>
    </rPh>
    <rPh sb="35" eb="37">
      <t>セイサン</t>
    </rPh>
    <rPh sb="43" eb="44">
      <t>オモ</t>
    </rPh>
    <rPh sb="45" eb="47">
      <t>チュウゴク</t>
    </rPh>
    <rPh sb="50" eb="52">
      <t>フンソウ</t>
    </rPh>
    <rPh sb="52" eb="54">
      <t>チイキ</t>
    </rPh>
    <rPh sb="54" eb="55">
      <t>オヨ</t>
    </rPh>
    <rPh sb="58" eb="60">
      <t>シュウヘン</t>
    </rPh>
    <rPh sb="60" eb="61">
      <t>コク</t>
    </rPh>
    <rPh sb="63" eb="65">
      <t>サイシュ</t>
    </rPh>
    <rPh sb="71" eb="73">
      <t>フンソウ</t>
    </rPh>
    <rPh sb="73" eb="75">
      <t>コウブツ</t>
    </rPh>
    <phoneticPr fontId="62"/>
  </si>
  <si>
    <t>南アフリカ産のコバルトを使用</t>
    <rPh sb="0" eb="1">
      <t>ミナミ</t>
    </rPh>
    <rPh sb="5" eb="6">
      <t>サン</t>
    </rPh>
    <rPh sb="12" eb="14">
      <t>シヨウ</t>
    </rPh>
    <phoneticPr fontId="62"/>
  </si>
  <si>
    <t>リードタイム</t>
    <phoneticPr fontId="62"/>
  </si>
  <si>
    <t>納入リードタイム</t>
    <phoneticPr fontId="62"/>
  </si>
  <si>
    <t>土日祝日含む日数でご回答ください。</t>
    <phoneticPr fontId="62"/>
  </si>
  <si>
    <t>在庫がある場合5日
在庫がない場合30日</t>
    <rPh sb="0" eb="2">
      <t>ザイコ</t>
    </rPh>
    <rPh sb="5" eb="7">
      <t>バアイ</t>
    </rPh>
    <rPh sb="8" eb="9">
      <t>ニチ</t>
    </rPh>
    <rPh sb="10" eb="12">
      <t>ザイコ</t>
    </rPh>
    <rPh sb="15" eb="17">
      <t>バアイ</t>
    </rPh>
    <rPh sb="19" eb="20">
      <t>ニチ</t>
    </rPh>
    <phoneticPr fontId="62"/>
  </si>
  <si>
    <t>　通常在庫量</t>
    <rPh sb="1" eb="3">
      <t>ツウジョウ</t>
    </rPh>
    <rPh sb="3" eb="5">
      <t>ザイコ</t>
    </rPh>
    <rPh sb="5" eb="6">
      <t>リョウ</t>
    </rPh>
    <phoneticPr fontId="62"/>
  </si>
  <si>
    <t>上記で「在庫がる場合」と回答した場合の在庫量をご回答ください。</t>
    <rPh sb="0" eb="2">
      <t>ジョウキ</t>
    </rPh>
    <rPh sb="4" eb="6">
      <t>ザイコ</t>
    </rPh>
    <rPh sb="8" eb="10">
      <t>バアイ</t>
    </rPh>
    <rPh sb="12" eb="14">
      <t>カイトウ</t>
    </rPh>
    <rPh sb="16" eb="18">
      <t>バアイ</t>
    </rPh>
    <rPh sb="19" eb="21">
      <t>ザイコ</t>
    </rPh>
    <rPh sb="21" eb="22">
      <t>リョウ</t>
    </rPh>
    <phoneticPr fontId="62"/>
  </si>
  <si>
    <t>2ヶ月分 / 受注生産品につき在庫しない</t>
    <rPh sb="2" eb="3">
      <t>ゲツ</t>
    </rPh>
    <rPh sb="3" eb="4">
      <t>ブン</t>
    </rPh>
    <rPh sb="7" eb="9">
      <t>ジュチュウ</t>
    </rPh>
    <rPh sb="9" eb="11">
      <t>セイサン</t>
    </rPh>
    <rPh sb="11" eb="12">
      <t>ヒン</t>
    </rPh>
    <rPh sb="15" eb="17">
      <t>ザイコ</t>
    </rPh>
    <phoneticPr fontId="62"/>
  </si>
  <si>
    <t>生産リードタイム</t>
    <rPh sb="0" eb="2">
      <t>セイサン</t>
    </rPh>
    <phoneticPr fontId="62"/>
  </si>
  <si>
    <t>2週間</t>
    <rPh sb="1" eb="3">
      <t>シュウカン</t>
    </rPh>
    <phoneticPr fontId="62"/>
  </si>
  <si>
    <t>保証期間
保管条件</t>
    <rPh sb="0" eb="2">
      <t>ホショウ</t>
    </rPh>
    <rPh sb="2" eb="4">
      <t>キカン</t>
    </rPh>
    <rPh sb="5" eb="7">
      <t>ホカン</t>
    </rPh>
    <rPh sb="7" eb="9">
      <t>ジョウケン</t>
    </rPh>
    <phoneticPr fontId="62"/>
  </si>
  <si>
    <t>製造後出荷期限</t>
    <rPh sb="0" eb="2">
      <t>セイゾウ</t>
    </rPh>
    <rPh sb="2" eb="3">
      <t>ゴ</t>
    </rPh>
    <rPh sb="3" eb="5">
      <t>シュッカ</t>
    </rPh>
    <rPh sb="5" eb="7">
      <t>キゲン</t>
    </rPh>
    <phoneticPr fontId="62"/>
  </si>
  <si>
    <t>製品製造後から、出荷するまでの期限についてご回答ください。</t>
    <rPh sb="0" eb="2">
      <t>セイヒン</t>
    </rPh>
    <rPh sb="2" eb="4">
      <t>セイゾウ</t>
    </rPh>
    <rPh sb="4" eb="5">
      <t>ゴ</t>
    </rPh>
    <rPh sb="8" eb="10">
      <t>シュッカ</t>
    </rPh>
    <rPh sb="15" eb="17">
      <t>キゲン</t>
    </rPh>
    <phoneticPr fontId="62"/>
  </si>
  <si>
    <t>製造後6ヶ月以内に出荷</t>
    <rPh sb="0" eb="2">
      <t>セイゾウ</t>
    </rPh>
    <rPh sb="2" eb="3">
      <t>ゴ</t>
    </rPh>
    <rPh sb="5" eb="6">
      <t>ゲツ</t>
    </rPh>
    <rPh sb="6" eb="8">
      <t>イナイ</t>
    </rPh>
    <rPh sb="9" eb="11">
      <t>シュッカ</t>
    </rPh>
    <phoneticPr fontId="62"/>
  </si>
  <si>
    <t>品質有効期限（保証期間）</t>
    <rPh sb="0" eb="2">
      <t>ヒンシツ</t>
    </rPh>
    <rPh sb="2" eb="4">
      <t>ユウコウ</t>
    </rPh>
    <rPh sb="4" eb="6">
      <t>キゲン</t>
    </rPh>
    <rPh sb="7" eb="9">
      <t>ホショウ</t>
    </rPh>
    <rPh sb="9" eb="11">
      <t>キカン</t>
    </rPh>
    <phoneticPr fontId="62"/>
  </si>
  <si>
    <t>12ヶ月</t>
    <rPh sb="3" eb="4">
      <t>ゲツ</t>
    </rPh>
    <phoneticPr fontId="62"/>
  </si>
  <si>
    <t>経時変化を防ぐための知見がございましたらご教示ください。</t>
    <rPh sb="0" eb="2">
      <t>ケイジ</t>
    </rPh>
    <rPh sb="2" eb="4">
      <t>ヘンカ</t>
    </rPh>
    <rPh sb="5" eb="6">
      <t>フセ</t>
    </rPh>
    <rPh sb="10" eb="12">
      <t>チケン</t>
    </rPh>
    <rPh sb="21" eb="23">
      <t>キョウジ</t>
    </rPh>
    <phoneticPr fontId="62"/>
  </si>
  <si>
    <t>冷蔵15度以下・常温</t>
    <rPh sb="0" eb="2">
      <t>レイゾウ</t>
    </rPh>
    <rPh sb="4" eb="5">
      <t>ド</t>
    </rPh>
    <rPh sb="5" eb="7">
      <t>イカ</t>
    </rPh>
    <rPh sb="8" eb="10">
      <t>ジョウオン</t>
    </rPh>
    <phoneticPr fontId="62"/>
  </si>
  <si>
    <t>生産拠点</t>
    <rPh sb="0" eb="2">
      <t>セイサン</t>
    </rPh>
    <rPh sb="2" eb="4">
      <t>キョテン</t>
    </rPh>
    <phoneticPr fontId="62"/>
  </si>
  <si>
    <t>主要生産工場</t>
    <rPh sb="0" eb="2">
      <t>シュヨウ</t>
    </rPh>
    <rPh sb="2" eb="4">
      <t>セイサン</t>
    </rPh>
    <rPh sb="4" eb="6">
      <t>コウジョウ</t>
    </rPh>
    <phoneticPr fontId="62"/>
  </si>
  <si>
    <t>本社工場</t>
    <rPh sb="0" eb="2">
      <t>ホンシャ</t>
    </rPh>
    <rPh sb="2" eb="4">
      <t>コウジョウ</t>
    </rPh>
    <phoneticPr fontId="62"/>
  </si>
  <si>
    <t>　所在地</t>
    <rPh sb="1" eb="4">
      <t>ショザイチ</t>
    </rPh>
    <phoneticPr fontId="62"/>
  </si>
  <si>
    <t>都道府県、市町村までご回答ください。</t>
    <phoneticPr fontId="62"/>
  </si>
  <si>
    <t>新潟県新潟市
Portland, Oregon</t>
    <rPh sb="0" eb="3">
      <t>ニイガタケン</t>
    </rPh>
    <rPh sb="3" eb="6">
      <t>ニイガタシ</t>
    </rPh>
    <phoneticPr fontId="62"/>
  </si>
  <si>
    <t>複数生産拠点の有無</t>
    <rPh sb="0" eb="2">
      <t>フクスウ</t>
    </rPh>
    <rPh sb="2" eb="4">
      <t>セイサン</t>
    </rPh>
    <rPh sb="4" eb="6">
      <t>キョテン</t>
    </rPh>
    <rPh sb="7" eb="9">
      <t>ウム</t>
    </rPh>
    <phoneticPr fontId="62"/>
  </si>
  <si>
    <t>当製品を生産するための生産拠点は複数ありますでしょうか？</t>
    <rPh sb="16" eb="18">
      <t>フクスウ</t>
    </rPh>
    <phoneticPr fontId="62"/>
  </si>
  <si>
    <t>サブの生産工場</t>
    <rPh sb="2" eb="4">
      <t>セイサン</t>
    </rPh>
    <rPh sb="4" eb="6">
      <t>コウジョウ</t>
    </rPh>
    <phoneticPr fontId="62"/>
  </si>
  <si>
    <t>複数拠点がある場合ご回答ください。</t>
    <rPh sb="0" eb="1">
      <t>フクスウ</t>
    </rPh>
    <rPh sb="1" eb="3">
      <t>キョテン</t>
    </rPh>
    <rPh sb="6" eb="8">
      <t>バアイ</t>
    </rPh>
    <rPh sb="9" eb="11">
      <t>カイトウ</t>
    </rPh>
    <phoneticPr fontId="62"/>
  </si>
  <si>
    <t>月岡工場</t>
    <rPh sb="0" eb="2">
      <t>ツキオカ</t>
    </rPh>
    <rPh sb="2" eb="4">
      <t>コウジョウ</t>
    </rPh>
    <phoneticPr fontId="62"/>
  </si>
  <si>
    <t>　所在地</t>
    <rPh sb="0" eb="2">
      <t>ショザイチ</t>
    </rPh>
    <phoneticPr fontId="62"/>
  </si>
  <si>
    <t>新潟県新発田市
San Jose, CA</t>
    <rPh sb="0" eb="3">
      <t>ニイガタケン</t>
    </rPh>
    <rPh sb="3" eb="6">
      <t>シバタ</t>
    </rPh>
    <rPh sb="6" eb="7">
      <t>シ</t>
    </rPh>
    <phoneticPr fontId="62"/>
  </si>
  <si>
    <t>危険物情報</t>
    <rPh sb="0" eb="3">
      <t>キケンブツ</t>
    </rPh>
    <rPh sb="3" eb="5">
      <t>ジョウホウ</t>
    </rPh>
    <phoneticPr fontId="62"/>
  </si>
  <si>
    <t>消防法危険物</t>
    <rPh sb="0" eb="3">
      <t>ショウボウホウ</t>
    </rPh>
    <rPh sb="3" eb="6">
      <t>キケンブツ</t>
    </rPh>
    <phoneticPr fontId="62"/>
  </si>
  <si>
    <t>該当する場合、その内容を自由記載欄にご記載ください。</t>
    <rPh sb="4" eb="6">
      <t>バアイ</t>
    </rPh>
    <rPh sb="12" eb="14">
      <t>ジユウ</t>
    </rPh>
    <rPh sb="14" eb="16">
      <t>キサイ</t>
    </rPh>
    <rPh sb="16" eb="17">
      <t>ラン</t>
    </rPh>
    <rPh sb="19" eb="21">
      <t>キサイ</t>
    </rPh>
    <phoneticPr fontId="62"/>
  </si>
  <si>
    <t>該当（選択式）　第４類引火性液体</t>
    <rPh sb="0" eb="2">
      <t>ガイトウ</t>
    </rPh>
    <rPh sb="3" eb="5">
      <t>センタク</t>
    </rPh>
    <rPh sb="5" eb="6">
      <t>シキ</t>
    </rPh>
    <rPh sb="8" eb="9">
      <t>ダイ</t>
    </rPh>
    <rPh sb="10" eb="11">
      <t>ルイ</t>
    </rPh>
    <rPh sb="11" eb="13">
      <t>インカ</t>
    </rPh>
    <rPh sb="13" eb="14">
      <t>セイ</t>
    </rPh>
    <rPh sb="14" eb="16">
      <t>エキタイ</t>
    </rPh>
    <phoneticPr fontId="62"/>
  </si>
  <si>
    <t>輸送上危険物</t>
    <phoneticPr fontId="62"/>
  </si>
  <si>
    <t>該当（選択式）　UN3082 Class9</t>
    <rPh sb="0" eb="2">
      <t>ガイトウ</t>
    </rPh>
    <rPh sb="3" eb="5">
      <t>センタク</t>
    </rPh>
    <rPh sb="5" eb="6">
      <t>シキ</t>
    </rPh>
    <phoneticPr fontId="62"/>
  </si>
  <si>
    <t>BCP</t>
    <phoneticPr fontId="62"/>
  </si>
  <si>
    <t>BCPの有無</t>
    <rPh sb="4" eb="6">
      <t>ウム</t>
    </rPh>
    <phoneticPr fontId="62"/>
  </si>
  <si>
    <t>災害などの不測の事態においても、事業を継続することを目的としたBCPはありますか？ホームページ等で開示している場合はURLを自由記載欄にご記載ください。</t>
    <rPh sb="0" eb="2">
      <t>サイガイ</t>
    </rPh>
    <rPh sb="5" eb="7">
      <t>フソク</t>
    </rPh>
    <rPh sb="8" eb="10">
      <t>ジタイ</t>
    </rPh>
    <rPh sb="16" eb="18">
      <t>ジギョウ</t>
    </rPh>
    <rPh sb="19" eb="21">
      <t>ケイゾク</t>
    </rPh>
    <rPh sb="26" eb="28">
      <t>モクテキ</t>
    </rPh>
    <phoneticPr fontId="62"/>
  </si>
  <si>
    <t>貴社が想定する脅威（被害）</t>
    <rPh sb="0" eb="2">
      <t>キシャ</t>
    </rPh>
    <rPh sb="3" eb="5">
      <t>ソウテイ</t>
    </rPh>
    <rPh sb="7" eb="9">
      <t>キョウイ</t>
    </rPh>
    <rPh sb="10" eb="12">
      <t>ヒガイ</t>
    </rPh>
    <phoneticPr fontId="62"/>
  </si>
  <si>
    <t>複数選択可
貴社のBCPにて規定されているもしくはされる予定の脅威について
選択ください。
※その他を選択した場合は詳細を自由記載欄にご記載ください。</t>
    <rPh sb="0" eb="2">
      <t>フクスウ</t>
    </rPh>
    <rPh sb="2" eb="4">
      <t>センタク</t>
    </rPh>
    <rPh sb="4" eb="5">
      <t>カ</t>
    </rPh>
    <rPh sb="6" eb="8">
      <t>キシャ</t>
    </rPh>
    <rPh sb="14" eb="16">
      <t>キテイ</t>
    </rPh>
    <rPh sb="28" eb="30">
      <t>ヨテイ</t>
    </rPh>
    <rPh sb="31" eb="33">
      <t>キョウイ</t>
    </rPh>
    <rPh sb="38" eb="40">
      <t>センタク</t>
    </rPh>
    <rPh sb="49" eb="50">
      <t>タ</t>
    </rPh>
    <rPh sb="51" eb="53">
      <t>センタク</t>
    </rPh>
    <rPh sb="55" eb="57">
      <t>バアイ</t>
    </rPh>
    <rPh sb="58" eb="60">
      <t>ショウサイ</t>
    </rPh>
    <rPh sb="61" eb="63">
      <t>ジユウ</t>
    </rPh>
    <rPh sb="63" eb="65">
      <t>キサイ</t>
    </rPh>
    <rPh sb="65" eb="66">
      <t>ラン</t>
    </rPh>
    <rPh sb="68" eb="70">
      <t>キサイ</t>
    </rPh>
    <phoneticPr fontId="62"/>
  </si>
  <si>
    <t>BCPの有効性確認</t>
    <rPh sb="4" eb="6">
      <t>ユウコウ</t>
    </rPh>
    <rPh sb="6" eb="7">
      <t>セイ</t>
    </rPh>
    <rPh sb="7" eb="9">
      <t>カクニン</t>
    </rPh>
    <phoneticPr fontId="62"/>
  </si>
  <si>
    <t>策定したBCPの有効性についてテスト、シミュレーション等で確認していますか？
※はいを選択した場合は詳細を自由記載欄にご記載ください。</t>
    <rPh sb="0" eb="2">
      <t>サクテイ</t>
    </rPh>
    <rPh sb="8" eb="10">
      <t>ユウコウ</t>
    </rPh>
    <rPh sb="10" eb="11">
      <t>セイ</t>
    </rPh>
    <rPh sb="27" eb="28">
      <t>トウ</t>
    </rPh>
    <rPh sb="29" eb="31">
      <t>カクニン</t>
    </rPh>
    <rPh sb="43" eb="45">
      <t>センタク</t>
    </rPh>
    <rPh sb="47" eb="49">
      <t>バアイ</t>
    </rPh>
    <rPh sb="50" eb="52">
      <t>ショウサイ</t>
    </rPh>
    <rPh sb="53" eb="55">
      <t>ジユウ</t>
    </rPh>
    <rPh sb="55" eb="57">
      <t>キサイ</t>
    </rPh>
    <rPh sb="57" eb="58">
      <t>ラン</t>
    </rPh>
    <rPh sb="60" eb="62">
      <t>キサイ</t>
    </rPh>
    <phoneticPr fontId="62"/>
  </si>
  <si>
    <t>情報システムの被害軽減</t>
    <rPh sb="0" eb="2">
      <t>ジョウホウ</t>
    </rPh>
    <rPh sb="7" eb="9">
      <t>ヒガイ</t>
    </rPh>
    <rPh sb="9" eb="11">
      <t>ケイゲン</t>
    </rPh>
    <phoneticPr fontId="62"/>
  </si>
  <si>
    <t>製品供給に不可欠な情報システムの被害を軽減するための対策を実施しておりますか？
※はいを選択した場合は詳細を自由記載欄にご記載ください。</t>
    <rPh sb="0" eb="2">
      <t>セイヒン</t>
    </rPh>
    <rPh sb="2" eb="4">
      <t>キョウキュウ</t>
    </rPh>
    <rPh sb="5" eb="8">
      <t>フカケツ</t>
    </rPh>
    <rPh sb="9" eb="11">
      <t>ジョウホウ</t>
    </rPh>
    <rPh sb="16" eb="18">
      <t>ヒガイ</t>
    </rPh>
    <rPh sb="19" eb="21">
      <t>ケイゲン</t>
    </rPh>
    <rPh sb="26" eb="28">
      <t>タイサク</t>
    </rPh>
    <rPh sb="29" eb="31">
      <t>ジッシ</t>
    </rPh>
    <phoneticPr fontId="62"/>
  </si>
  <si>
    <t>サプライヤーBCPの有無</t>
    <rPh sb="10" eb="12">
      <t>ウム</t>
    </rPh>
    <phoneticPr fontId="62"/>
  </si>
  <si>
    <t>重要な原材料について、サプライヤーのBCPの有無を把握していますか？</t>
    <rPh sb="0" eb="2">
      <t>ジュウヨウ</t>
    </rPh>
    <rPh sb="3" eb="6">
      <t>ゲンザイリョウ</t>
    </rPh>
    <rPh sb="22" eb="24">
      <t>ウム</t>
    </rPh>
    <rPh sb="25" eb="27">
      <t>ハアク</t>
    </rPh>
    <phoneticPr fontId="62"/>
  </si>
  <si>
    <t>BCPの復旧時間</t>
    <rPh sb="4" eb="6">
      <t>フッキュウ</t>
    </rPh>
    <rPh sb="6" eb="8">
      <t>ジカン</t>
    </rPh>
    <phoneticPr fontId="62"/>
  </si>
  <si>
    <t>BCPが「有り」の場合、製品供給再開に必要な復旧時間（供給停止から供給再開までに要する時間）を想定していますか？</t>
    <rPh sb="5" eb="6">
      <t>ア</t>
    </rPh>
    <rPh sb="9" eb="11">
      <t>バアイ</t>
    </rPh>
    <phoneticPr fontId="62"/>
  </si>
  <si>
    <t>BCPストックポイント</t>
    <phoneticPr fontId="62"/>
  </si>
  <si>
    <t>不測の事態に備え、生産拠点以外に在庫保管場所は有りますか？</t>
    <rPh sb="0" eb="2">
      <t>フソク</t>
    </rPh>
    <rPh sb="3" eb="5">
      <t>ジタイ</t>
    </rPh>
    <rPh sb="6" eb="7">
      <t>ソナ</t>
    </rPh>
    <rPh sb="9" eb="11">
      <t>セイサン</t>
    </rPh>
    <rPh sb="11" eb="13">
      <t>キョテン</t>
    </rPh>
    <rPh sb="13" eb="15">
      <t>イガイ</t>
    </rPh>
    <rPh sb="16" eb="18">
      <t>ザイコ</t>
    </rPh>
    <rPh sb="18" eb="20">
      <t>ホカン</t>
    </rPh>
    <rPh sb="20" eb="22">
      <t>バショ</t>
    </rPh>
    <rPh sb="23" eb="24">
      <t>ア</t>
    </rPh>
    <phoneticPr fontId="62"/>
  </si>
  <si>
    <t>復旧までの間、販売先への納入は在庫で対応可能ですか？</t>
    <phoneticPr fontId="62"/>
  </si>
  <si>
    <t>CSR/ISO</t>
    <phoneticPr fontId="62"/>
  </si>
  <si>
    <t>CSR推進状況</t>
    <rPh sb="3" eb="5">
      <t>スイシン</t>
    </rPh>
    <rPh sb="5" eb="7">
      <t>ジョウキョウ</t>
    </rPh>
    <phoneticPr fontId="62"/>
  </si>
  <si>
    <t>CSRの取り組みについてご教示ください。ホームページ等で開示している場合はURLを自由記載欄にご記載ください。</t>
    <rPh sb="4" eb="5">
      <t>ト</t>
    </rPh>
    <rPh sb="6" eb="7">
      <t>ク</t>
    </rPh>
    <rPh sb="13" eb="15">
      <t>キョウジ</t>
    </rPh>
    <rPh sb="26" eb="27">
      <t>トウ</t>
    </rPh>
    <rPh sb="28" eb="30">
      <t>カイジ</t>
    </rPh>
    <rPh sb="34" eb="36">
      <t>バアイ</t>
    </rPh>
    <rPh sb="41" eb="43">
      <t>ジユウ</t>
    </rPh>
    <rPh sb="43" eb="45">
      <t>キサイ</t>
    </rPh>
    <rPh sb="45" eb="46">
      <t>ラン</t>
    </rPh>
    <rPh sb="48" eb="50">
      <t>キサイ</t>
    </rPh>
    <phoneticPr fontId="62"/>
  </si>
  <si>
    <t>自主監査対応</t>
  </si>
  <si>
    <t>取得していない(使用禁止)</t>
    <phoneticPr fontId="62"/>
  </si>
  <si>
    <t xml:space="preserve">  </t>
    <phoneticPr fontId="62"/>
  </si>
  <si>
    <t xml:space="preserve">  Ver.3</t>
    <phoneticPr fontId="62"/>
  </si>
  <si>
    <t>購買補完項目</t>
    <rPh sb="0" eb="2">
      <t>コウバイ</t>
    </rPh>
    <rPh sb="2" eb="4">
      <t>ホカン</t>
    </rPh>
    <rPh sb="4" eb="6">
      <t>コウモク</t>
    </rPh>
    <phoneticPr fontId="62"/>
  </si>
  <si>
    <t>サプライヤー入力項目</t>
    <rPh sb="6" eb="10">
      <t>ニュウリョクコウモク</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</si>
</sst>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Red]\(0\)"/>
    <numFmt numFmtId="178" formatCode="0_ "/>
    <numFmt numFmtId="179" formatCode="yyyy&quot;年&quot;m&quot;月&quot;d&quot;日&quot;;@"/>
  </numFmts>
  <fonts count="108">
    <font>
      <sz val="10"/>
      <name val="Arial"/>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6"/>
      <name val="ＭＳ Ｐゴシック"/>
      <family val="3"/>
      <charset val="128"/>
    </font>
    <font>
      <sz val="10"/>
      <color theme="0"/>
      <name val="Arial"/>
      <family val="2"/>
    </font>
    <font>
      <sz val="10"/>
      <name val="ＭＳ Ｐゴシック"/>
      <family val="3"/>
      <charset val="128"/>
    </font>
    <font>
      <b/>
      <sz val="11"/>
      <color theme="0"/>
      <name val="ＭＳ Ｐゴシック"/>
      <family val="3"/>
      <charset val="128"/>
    </font>
    <font>
      <sz val="10"/>
      <color theme="0"/>
      <name val="ＭＳ Ｐゴシック"/>
      <family val="3"/>
      <charset val="128"/>
    </font>
    <font>
      <sz val="10"/>
      <color theme="1"/>
      <name val="ＭＳ Ｐゴシック"/>
      <family val="3"/>
      <charset val="128"/>
    </font>
    <font>
      <sz val="10"/>
      <color theme="1"/>
      <name val="Arial"/>
      <family val="2"/>
    </font>
    <font>
      <sz val="11"/>
      <name val="ＭＳ Ｐゴシック"/>
      <family val="3"/>
      <charset val="128"/>
    </font>
    <font>
      <sz val="10"/>
      <color theme="0" tint="-0.249977111117893"/>
      <name val="Arial"/>
      <family val="2"/>
    </font>
    <font>
      <sz val="10"/>
      <color rgb="FFFFC000"/>
      <name val="ＭＳ Ｐゴシック"/>
      <family val="3"/>
      <charset val="128"/>
    </font>
    <font>
      <sz val="10"/>
      <color rgb="FFFFC000"/>
      <name val="Arial"/>
      <family val="2"/>
    </font>
    <font>
      <sz val="11"/>
      <color theme="1"/>
      <name val="ＭＳ Ｐゴシック"/>
      <family val="3"/>
      <charset val="128"/>
      <scheme val="minor"/>
    </font>
    <font>
      <sz val="11"/>
      <name val="Arial Unicode MS"/>
      <family val="3"/>
      <charset val="128"/>
    </font>
    <font>
      <sz val="16"/>
      <name val="Arial Unicode MS"/>
      <family val="3"/>
      <charset val="128"/>
    </font>
    <font>
      <sz val="14"/>
      <color theme="1"/>
      <name val="Arial Unicode MS"/>
      <family val="3"/>
      <charset val="128"/>
    </font>
    <font>
      <sz val="12"/>
      <name val="Arial Unicode MS"/>
      <family val="3"/>
      <charset val="128"/>
    </font>
    <font>
      <b/>
      <sz val="28"/>
      <name val="Arial Unicode MS"/>
      <family val="3"/>
      <charset val="128"/>
    </font>
    <font>
      <sz val="11"/>
      <color theme="0"/>
      <name val="Arial Unicode MS"/>
      <family val="3"/>
      <charset val="128"/>
    </font>
    <font>
      <sz val="24"/>
      <color rgb="FFFF0000"/>
      <name val="Arial Unicode MS"/>
      <family val="3"/>
      <charset val="128"/>
    </font>
    <font>
      <b/>
      <sz val="36"/>
      <color rgb="FFFF0000"/>
      <name val="Arial Unicode MS"/>
      <family val="3"/>
      <charset val="128"/>
    </font>
    <font>
      <b/>
      <sz val="14"/>
      <color theme="0"/>
      <name val="Arial Unicode MS"/>
      <family val="3"/>
      <charset val="128"/>
    </font>
    <font>
      <sz val="14"/>
      <name val="Arial Unicode MS"/>
      <family val="3"/>
      <charset val="128"/>
    </font>
    <font>
      <sz val="16"/>
      <color theme="1"/>
      <name val="Arial Unicode MS"/>
      <family val="3"/>
      <charset val="128"/>
    </font>
    <font>
      <sz val="9"/>
      <name val="Arial Unicode MS"/>
      <family val="3"/>
      <charset val="128"/>
    </font>
    <font>
      <sz val="18"/>
      <color theme="1"/>
      <name val="Arial Unicode MS"/>
      <family val="3"/>
      <charset val="128"/>
    </font>
    <font>
      <b/>
      <sz val="22"/>
      <name val="Arial Unicode MS"/>
      <family val="3"/>
      <charset val="128"/>
    </font>
    <font>
      <sz val="18"/>
      <name val="Arial Unicode MS"/>
      <family val="3"/>
      <charset val="128"/>
    </font>
    <font>
      <b/>
      <sz val="20"/>
      <color rgb="FF0000FF"/>
      <name val="Arial Unicode MS"/>
      <family val="3"/>
      <charset val="128"/>
    </font>
    <font>
      <b/>
      <sz val="26"/>
      <color rgb="FF0000FF"/>
      <name val="Arial Unicode MS"/>
      <family val="3"/>
      <charset val="128"/>
    </font>
    <font>
      <sz val="14"/>
      <color rgb="FFFF0000"/>
      <name val="Arial Unicode MS"/>
      <family val="3"/>
      <charset val="128"/>
    </font>
    <font>
      <sz val="9"/>
      <color rgb="FF000000"/>
      <name val="Meiryo UI"/>
      <family val="3"/>
      <charset val="128"/>
    </font>
    <font>
      <b/>
      <sz val="18"/>
      <name val="ＭＳ Ｐゴシック"/>
      <family val="3"/>
      <charset val="128"/>
    </font>
    <font>
      <b/>
      <sz val="11"/>
      <name val="ＭＳ Ｐゴシック"/>
      <family val="3"/>
      <charset val="128"/>
    </font>
    <font>
      <b/>
      <sz val="12"/>
      <color theme="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Arial"/>
      <family val="2"/>
    </font>
    <font>
      <b/>
      <sz val="12"/>
      <color rgb="FF0000FF"/>
      <name val="ＭＳ Ｐゴシック"/>
      <family val="3"/>
      <charset val="128"/>
    </font>
    <font>
      <b/>
      <sz val="14"/>
      <color theme="0"/>
      <name val="ＭＳ Ｐゴシック"/>
      <family val="3"/>
      <charset val="128"/>
    </font>
    <font>
      <sz val="14"/>
      <color theme="0"/>
      <name val="Arial"/>
      <family val="2"/>
    </font>
    <font>
      <sz val="14"/>
      <color theme="1"/>
      <name val="ＭＳ Ｐゴシック"/>
      <family val="3"/>
      <charset val="128"/>
      <scheme val="minor"/>
    </font>
    <font>
      <sz val="14"/>
      <color theme="0"/>
      <name val="ＭＳ Ｐゴシック"/>
      <family val="2"/>
      <charset val="128"/>
    </font>
  </fonts>
  <fills count="17">
    <fill>
      <patternFill patternType="none"/>
    </fill>
    <fill>
      <patternFill patternType="gray125"/>
    </fill>
    <fill>
      <patternFill patternType="solid">
        <fgColor theme="0"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E5E5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CCFFCC"/>
        <bgColor indexed="64"/>
      </patternFill>
    </fill>
    <fill>
      <patternFill patternType="solid">
        <fgColor indexed="42"/>
        <bgColor indexed="64"/>
      </patternFill>
    </fill>
    <fill>
      <patternFill patternType="solid">
        <fgColor theme="4" tint="-0.249977111117893"/>
        <bgColor indexed="64"/>
      </patternFill>
    </fill>
    <fill>
      <patternFill patternType="solid">
        <fgColor theme="9"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67">
    <xf numFmtId="0" fontId="0" fillId="0" borderId="0"/>
    <xf numFmtId="0" fontId="61" fillId="0" borderId="0"/>
    <xf numFmtId="0" fontId="69"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64" fillId="0" borderId="0">
      <alignment vertical="center"/>
    </xf>
    <xf numFmtId="0" fontId="69"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73"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79">
    <xf numFmtId="0" fontId="0" fillId="0" borderId="0" xfId="0"/>
    <xf numFmtId="0" fontId="63" fillId="2" borderId="1" xfId="0" applyFont="1" applyFill="1" applyBorder="1" applyAlignment="1">
      <alignment horizontal="center"/>
    </xf>
    <xf numFmtId="0" fontId="65" fillId="2" borderId="1" xfId="0" applyFont="1" applyFill="1" applyBorder="1" applyAlignment="1">
      <alignment shrinkToFit="1"/>
    </xf>
    <xf numFmtId="0" fontId="66" fillId="2" borderId="1" xfId="0" applyFont="1" applyFill="1" applyBorder="1" applyAlignment="1">
      <alignment shrinkToFit="1"/>
    </xf>
    <xf numFmtId="0" fontId="70" fillId="0" borderId="1" xfId="0" applyFont="1" applyBorder="1" applyAlignment="1">
      <alignment horizontal="center"/>
    </xf>
    <xf numFmtId="0" fontId="74" fillId="0" borderId="0" xfId="2" applyFont="1">
      <alignment vertical="center"/>
    </xf>
    <xf numFmtId="0" fontId="74" fillId="0" borderId="0" xfId="2" applyFont="1" applyAlignment="1">
      <alignment vertical="center" wrapText="1"/>
    </xf>
    <xf numFmtId="0" fontId="77" fillId="4" borderId="0" xfId="1" applyFont="1" applyFill="1" applyBorder="1" applyAlignment="1">
      <alignment vertical="top" wrapText="1"/>
    </xf>
    <xf numFmtId="0" fontId="74" fillId="0" borderId="0" xfId="2" applyFont="1" applyFill="1" applyBorder="1">
      <alignment vertical="center"/>
    </xf>
    <xf numFmtId="178" fontId="72" fillId="10" borderId="1" xfId="0" applyNumberFormat="1" applyFont="1" applyFill="1" applyBorder="1" applyAlignment="1">
      <alignment horizontal="center"/>
    </xf>
    <xf numFmtId="0" fontId="74" fillId="0" borderId="0" xfId="2" applyFont="1" applyProtection="1">
      <alignment vertical="center"/>
    </xf>
    <xf numFmtId="0" fontId="74" fillId="0" borderId="0" xfId="2" applyFont="1" applyAlignment="1" applyProtection="1">
      <alignment vertical="center" wrapText="1"/>
    </xf>
    <xf numFmtId="0" fontId="74" fillId="0" borderId="0" xfId="2" applyFont="1" applyAlignment="1" applyProtection="1">
      <alignment horizontal="center" vertical="center" wrapText="1"/>
    </xf>
    <xf numFmtId="0" fontId="75" fillId="0" borderId="0" xfId="10" applyFont="1" applyAlignment="1" applyProtection="1">
      <alignment horizontal="right" vertical="center"/>
    </xf>
    <xf numFmtId="14" fontId="76" fillId="0" borderId="0" xfId="2" applyNumberFormat="1" applyFont="1" applyAlignment="1" applyProtection="1">
      <alignment horizontal="right" vertical="center"/>
    </xf>
    <xf numFmtId="0" fontId="83" fillId="0" borderId="0" xfId="2" applyFont="1" applyAlignment="1" applyProtection="1">
      <alignment horizontal="right" vertical="center"/>
    </xf>
    <xf numFmtId="0" fontId="79" fillId="6" borderId="1" xfId="2" applyFont="1" applyFill="1" applyBorder="1" applyAlignment="1" applyProtection="1">
      <alignment vertical="center" wrapText="1"/>
    </xf>
    <xf numFmtId="0" fontId="80" fillId="0" borderId="0" xfId="2" applyFont="1" applyFill="1" applyAlignment="1" applyProtection="1">
      <alignment vertical="center" wrapText="1"/>
    </xf>
    <xf numFmtId="0" fontId="74" fillId="0" borderId="0" xfId="2" applyFont="1" applyAlignment="1" applyProtection="1">
      <alignment horizontal="right" vertical="center"/>
    </xf>
    <xf numFmtId="0" fontId="74" fillId="0" borderId="0" xfId="2" applyFont="1" applyBorder="1" applyAlignment="1" applyProtection="1">
      <alignment horizontal="center" vertical="center"/>
    </xf>
    <xf numFmtId="0" fontId="74" fillId="0" borderId="0" xfId="2" applyFont="1" applyBorder="1" applyAlignment="1" applyProtection="1">
      <alignment horizontal="left" vertical="center"/>
    </xf>
    <xf numFmtId="0" fontId="74" fillId="0" borderId="0" xfId="2" applyFont="1" applyFill="1" applyAlignment="1" applyProtection="1">
      <alignment horizontal="center" vertical="center" wrapText="1"/>
    </xf>
    <xf numFmtId="0" fontId="79" fillId="0" borderId="0" xfId="2" applyFont="1" applyFill="1" applyAlignment="1" applyProtection="1">
      <alignment horizontal="center" vertical="center" wrapText="1"/>
    </xf>
    <xf numFmtId="0" fontId="74" fillId="0" borderId="0" xfId="2" applyFont="1" applyFill="1" applyProtection="1">
      <alignment vertical="center"/>
    </xf>
    <xf numFmtId="0" fontId="82" fillId="6" borderId="1" xfId="2" applyFont="1" applyFill="1" applyBorder="1" applyAlignment="1" applyProtection="1">
      <alignment horizontal="center" vertical="center"/>
    </xf>
    <xf numFmtId="0" fontId="82" fillId="6" borderId="15" xfId="2" applyFont="1" applyFill="1" applyBorder="1" applyAlignment="1" applyProtection="1">
      <alignment horizontal="center" vertical="center"/>
    </xf>
    <xf numFmtId="0" fontId="82" fillId="6" borderId="16" xfId="2" applyFont="1" applyFill="1" applyBorder="1" applyAlignment="1" applyProtection="1">
      <alignment horizontal="center" vertical="center"/>
    </xf>
    <xf numFmtId="0" fontId="82" fillId="6" borderId="17" xfId="2" applyFont="1" applyFill="1" applyBorder="1" applyAlignment="1" applyProtection="1">
      <alignment horizontal="center" vertical="center"/>
    </xf>
    <xf numFmtId="0" fontId="83" fillId="0" borderId="1" xfId="2" applyFont="1" applyFill="1" applyBorder="1" applyAlignment="1" applyProtection="1">
      <alignment horizontal="center" vertical="center" wrapText="1"/>
    </xf>
    <xf numFmtId="0" fontId="83" fillId="0" borderId="1" xfId="2" applyFont="1" applyFill="1" applyBorder="1" applyAlignment="1" applyProtection="1">
      <alignment horizontal="left" vertical="center" wrapText="1"/>
    </xf>
    <xf numFmtId="0" fontId="89" fillId="0" borderId="19" xfId="2" applyFont="1" applyFill="1" applyBorder="1" applyAlignment="1" applyProtection="1">
      <alignment horizontal="center" vertical="center"/>
    </xf>
    <xf numFmtId="0" fontId="74" fillId="0" borderId="1" xfId="2" applyFont="1" applyFill="1" applyBorder="1" applyAlignment="1" applyProtection="1">
      <alignment horizontal="center" vertical="center" wrapText="1"/>
    </xf>
    <xf numFmtId="0" fontId="83" fillId="0" borderId="1" xfId="2" applyFont="1" applyFill="1" applyBorder="1" applyAlignment="1" applyProtection="1">
      <alignment horizontal="left" vertical="center"/>
    </xf>
    <xf numFmtId="0" fontId="74" fillId="0" borderId="1" xfId="2" applyFont="1" applyFill="1" applyBorder="1" applyAlignment="1" applyProtection="1">
      <alignment horizontal="left" vertical="center" wrapText="1"/>
    </xf>
    <xf numFmtId="0" fontId="74" fillId="8" borderId="0" xfId="2" applyFont="1" applyFill="1" applyProtection="1">
      <alignment vertical="center"/>
    </xf>
    <xf numFmtId="0" fontId="83" fillId="0" borderId="1" xfId="2" applyFont="1" applyFill="1" applyBorder="1" applyAlignment="1" applyProtection="1">
      <alignment vertical="center" wrapText="1"/>
    </xf>
    <xf numFmtId="0" fontId="83" fillId="0" borderId="1" xfId="2" applyFont="1" applyFill="1" applyBorder="1" applyAlignment="1" applyProtection="1">
      <alignment horizontal="left" vertical="center" wrapText="1" shrinkToFit="1"/>
    </xf>
    <xf numFmtId="0" fontId="83" fillId="0" borderId="1" xfId="2" applyFont="1" applyFill="1" applyBorder="1" applyAlignment="1" applyProtection="1">
      <alignment horizontal="center" vertical="center" wrapText="1" shrinkToFit="1"/>
    </xf>
    <xf numFmtId="0" fontId="83" fillId="0" borderId="20" xfId="1" applyFont="1" applyFill="1" applyBorder="1" applyAlignment="1" applyProtection="1">
      <alignment horizontal="left" vertical="center" shrinkToFit="1"/>
    </xf>
    <xf numFmtId="0" fontId="83" fillId="0" borderId="18" xfId="2" applyFont="1" applyFill="1" applyBorder="1" applyAlignment="1" applyProtection="1">
      <alignment horizontal="center" vertical="center" wrapText="1" shrinkToFit="1"/>
    </xf>
    <xf numFmtId="0" fontId="76" fillId="0" borderId="1" xfId="2" applyFont="1" applyFill="1" applyBorder="1" applyAlignment="1" applyProtection="1">
      <alignment horizontal="left" vertical="center" wrapText="1" shrinkToFit="1"/>
    </xf>
    <xf numFmtId="0" fontId="83" fillId="0" borderId="19" xfId="2" applyFont="1" applyFill="1" applyBorder="1" applyAlignment="1" applyProtection="1">
      <alignment horizontal="center" vertical="center" wrapText="1" shrinkToFit="1"/>
    </xf>
    <xf numFmtId="0" fontId="83" fillId="0" borderId="0" xfId="2" applyFont="1" applyProtection="1">
      <alignment vertical="center"/>
    </xf>
    <xf numFmtId="177" fontId="85" fillId="0" borderId="0" xfId="2" applyNumberFormat="1" applyFont="1" applyAlignment="1" applyProtection="1">
      <alignment horizontal="right" vertical="center" wrapText="1"/>
    </xf>
    <xf numFmtId="0" fontId="84" fillId="0" borderId="21" xfId="0" applyFont="1" applyFill="1" applyBorder="1" applyAlignment="1" applyProtection="1">
      <alignment horizontal="right"/>
    </xf>
    <xf numFmtId="0" fontId="89" fillId="0" borderId="22" xfId="2" quotePrefix="1" applyFont="1" applyBorder="1" applyAlignment="1" applyProtection="1">
      <alignment horizontal="center" vertical="center"/>
    </xf>
    <xf numFmtId="0" fontId="87" fillId="9" borderId="31" xfId="2" applyFont="1" applyFill="1" applyBorder="1" applyAlignment="1" applyProtection="1">
      <alignment horizontal="right" vertical="center"/>
    </xf>
    <xf numFmtId="178" fontId="90" fillId="9" borderId="22" xfId="2" applyNumberFormat="1" applyFont="1" applyFill="1" applyBorder="1" applyAlignment="1" applyProtection="1">
      <alignment horizontal="center" vertical="center"/>
    </xf>
    <xf numFmtId="0" fontId="68" fillId="0" borderId="1" xfId="1" applyFont="1" applyBorder="1" applyAlignment="1">
      <alignment shrinkToFit="1"/>
    </xf>
    <xf numFmtId="0" fontId="69" fillId="0" borderId="0" xfId="2">
      <alignment vertical="center"/>
    </xf>
    <xf numFmtId="0" fontId="94" fillId="0" borderId="0" xfId="2" applyFont="1" applyAlignment="1">
      <alignment horizontal="left" vertical="center" wrapText="1"/>
    </xf>
    <xf numFmtId="0" fontId="95" fillId="11" borderId="1" xfId="2" applyFont="1" applyFill="1" applyBorder="1" applyAlignment="1">
      <alignment horizontal="right" vertical="center"/>
    </xf>
    <xf numFmtId="0" fontId="96" fillId="11" borderId="1" xfId="2" applyFont="1" applyFill="1" applyBorder="1" applyAlignment="1">
      <alignment wrapText="1"/>
    </xf>
    <xf numFmtId="0" fontId="97" fillId="0" borderId="0" xfId="2" applyFont="1" applyAlignment="1">
      <alignment wrapText="1"/>
    </xf>
    <xf numFmtId="0" fontId="94" fillId="0" borderId="0" xfId="2" applyFont="1" applyAlignment="1">
      <alignment horizontal="center" vertical="center" wrapText="1"/>
    </xf>
    <xf numFmtId="0" fontId="98" fillId="11" borderId="1" xfId="2" applyFont="1" applyFill="1" applyBorder="1" applyAlignment="1">
      <alignment horizontal="right" vertical="center"/>
    </xf>
    <xf numFmtId="0" fontId="69" fillId="0" borderId="0" xfId="2" applyAlignment="1">
      <alignment horizontal="center" vertical="center" wrapText="1"/>
    </xf>
    <xf numFmtId="0" fontId="69" fillId="0" borderId="0" xfId="2" applyAlignment="1">
      <alignment horizontal="left" vertical="center"/>
    </xf>
    <xf numFmtId="0" fontId="69" fillId="5" borderId="0" xfId="2" applyFill="1">
      <alignment vertical="center"/>
    </xf>
    <xf numFmtId="0" fontId="94" fillId="12" borderId="2" xfId="2" applyFont="1" applyFill="1" applyBorder="1" applyAlignment="1">
      <alignment horizontal="center" vertical="center"/>
    </xf>
    <xf numFmtId="0" fontId="99" fillId="12" borderId="2" xfId="2" applyFont="1" applyFill="1" applyBorder="1" applyAlignment="1">
      <alignment horizontal="center" vertical="center"/>
    </xf>
    <xf numFmtId="0" fontId="69" fillId="14" borderId="1" xfId="2" applyFill="1" applyBorder="1" applyAlignment="1">
      <alignment horizontal="left" vertical="center"/>
    </xf>
    <xf numFmtId="0" fontId="69" fillId="14" borderId="1" xfId="2" applyFill="1" applyBorder="1" applyAlignment="1">
      <alignment horizontal="left" vertical="center" wrapText="1"/>
    </xf>
    <xf numFmtId="0" fontId="100" fillId="0" borderId="1" xfId="2" applyFont="1" applyBorder="1" applyAlignment="1">
      <alignment horizontal="center" vertical="center"/>
    </xf>
    <xf numFmtId="0" fontId="69" fillId="0" borderId="1" xfId="2" applyBorder="1" applyAlignment="1">
      <alignment vertical="center" wrapText="1"/>
    </xf>
    <xf numFmtId="0" fontId="69" fillId="13" borderId="1" xfId="2" applyFill="1" applyBorder="1" applyAlignment="1">
      <alignment horizontal="left" vertical="center"/>
    </xf>
    <xf numFmtId="0" fontId="100" fillId="0" borderId="1" xfId="2" applyFont="1" applyBorder="1" applyAlignment="1">
      <alignment horizontal="center" vertical="center" wrapText="1"/>
    </xf>
    <xf numFmtId="0" fontId="69" fillId="13" borderId="1" xfId="2" applyFill="1" applyBorder="1" applyAlignment="1">
      <alignment vertical="center" wrapText="1"/>
    </xf>
    <xf numFmtId="0" fontId="69" fillId="5" borderId="1" xfId="2" applyFill="1" applyBorder="1" applyAlignment="1">
      <alignment horizontal="center" vertical="center"/>
    </xf>
    <xf numFmtId="0" fontId="69" fillId="5" borderId="1" xfId="2" applyFill="1" applyBorder="1" applyAlignment="1">
      <alignment vertical="center" wrapText="1"/>
    </xf>
    <xf numFmtId="0" fontId="69" fillId="14" borderId="1" xfId="2" quotePrefix="1" applyFill="1" applyBorder="1" applyAlignment="1">
      <alignment horizontal="left" vertical="center"/>
    </xf>
    <xf numFmtId="0" fontId="69" fillId="14" borderId="2" xfId="2" applyFill="1" applyBorder="1" applyAlignment="1">
      <alignment horizontal="left" vertical="center" wrapText="1"/>
    </xf>
    <xf numFmtId="0" fontId="100" fillId="0" borderId="14" xfId="2" applyFont="1" applyBorder="1" applyAlignment="1">
      <alignment horizontal="center" vertical="center"/>
    </xf>
    <xf numFmtId="0" fontId="69" fillId="14" borderId="4" xfId="2" applyFill="1" applyBorder="1" applyAlignment="1">
      <alignment horizontal="left" vertical="center" wrapText="1"/>
    </xf>
    <xf numFmtId="0" fontId="69" fillId="13" borderId="1" xfId="2" applyFill="1" applyBorder="1" applyAlignment="1">
      <alignment horizontal="left" vertical="center" wrapText="1"/>
    </xf>
    <xf numFmtId="0" fontId="100" fillId="5" borderId="1" xfId="2" applyFont="1" applyFill="1" applyBorder="1" applyAlignment="1">
      <alignment horizontal="center" vertical="center"/>
    </xf>
    <xf numFmtId="0" fontId="100" fillId="13" borderId="1" xfId="2" applyFont="1" applyFill="1" applyBorder="1" applyAlignment="1">
      <alignment horizontal="left" vertical="center" wrapText="1"/>
    </xf>
    <xf numFmtId="0" fontId="100" fillId="13" borderId="1" xfId="2" applyFont="1" applyFill="1" applyBorder="1" applyAlignment="1">
      <alignment horizontal="left" vertical="center"/>
    </xf>
    <xf numFmtId="0" fontId="69" fillId="13" borderId="1" xfId="2" applyFill="1" applyBorder="1">
      <alignment vertical="center"/>
    </xf>
    <xf numFmtId="0" fontId="61" fillId="0" borderId="0" xfId="66" applyFont="1" applyAlignment="1"/>
    <xf numFmtId="0" fontId="1" fillId="0" borderId="0" xfId="66">
      <alignment vertical="center"/>
    </xf>
    <xf numFmtId="0" fontId="106" fillId="0" borderId="0" xfId="66" applyFont="1">
      <alignment vertical="center"/>
    </xf>
    <xf numFmtId="0" fontId="68" fillId="0" borderId="1" xfId="66" applyFont="1" applyBorder="1">
      <alignment vertical="center"/>
    </xf>
    <xf numFmtId="17" fontId="68" fillId="0" borderId="1" xfId="1" applyNumberFormat="1" applyFont="1" applyBorder="1" applyAlignment="1">
      <alignment shrinkToFit="1"/>
    </xf>
    <xf numFmtId="0" fontId="83" fillId="0" borderId="1" xfId="1" applyFont="1" applyFill="1" applyBorder="1" applyAlignment="1" applyProtection="1">
      <alignment horizontal="left" vertical="center" shrinkToFit="1"/>
    </xf>
    <xf numFmtId="0" fontId="83" fillId="0" borderId="1" xfId="1" applyFont="1" applyFill="1" applyBorder="1" applyAlignment="1" applyProtection="1">
      <alignment horizontal="center" vertical="center" shrinkToFit="1"/>
    </xf>
    <xf numFmtId="0" fontId="74" fillId="0" borderId="0" xfId="2" applyFont="1" applyFill="1">
      <alignment vertical="center"/>
    </xf>
    <xf numFmtId="0" fontId="76" fillId="0" borderId="1" xfId="2" applyFont="1" applyFill="1" applyBorder="1" applyAlignment="1" applyProtection="1">
      <alignment horizontal="center" vertical="center" wrapText="1" shrinkToFit="1"/>
    </xf>
    <xf numFmtId="0" fontId="105" fillId="15" borderId="1" xfId="1" applyFont="1" applyFill="1" applyBorder="1" applyAlignment="1">
      <alignment horizontal="center"/>
    </xf>
    <xf numFmtId="0" fontId="104" fillId="15" borderId="1" xfId="1" applyFont="1" applyFill="1" applyBorder="1" applyAlignment="1">
      <alignment horizontal="center" vertical="center" shrinkToFit="1"/>
    </xf>
    <xf numFmtId="0" fontId="66" fillId="15" borderId="1" xfId="1" applyFont="1" applyFill="1" applyBorder="1" applyAlignment="1">
      <alignment horizontal="left" shrinkToFit="1"/>
    </xf>
    <xf numFmtId="0" fontId="66" fillId="15" borderId="40" xfId="1" applyFont="1" applyFill="1" applyBorder="1" applyAlignment="1">
      <alignment horizontal="left" shrinkToFit="1"/>
    </xf>
    <xf numFmtId="0" fontId="66" fillId="15" borderId="41" xfId="1" applyFont="1" applyFill="1" applyBorder="1" applyAlignment="1">
      <alignment horizontal="left" shrinkToFit="1"/>
    </xf>
    <xf numFmtId="0" fontId="105" fillId="16" borderId="1" xfId="0" applyFont="1" applyFill="1" applyBorder="1" applyAlignment="1">
      <alignment horizontal="center" shrinkToFit="1"/>
    </xf>
    <xf numFmtId="0" fontId="63" fillId="16" borderId="1" xfId="0" applyFont="1" applyFill="1" applyBorder="1" applyAlignment="1">
      <alignment horizontal="center"/>
    </xf>
    <xf numFmtId="0" fontId="104" fillId="16" borderId="1" xfId="0" applyFont="1" applyFill="1" applyBorder="1" applyAlignment="1">
      <alignment shrinkToFit="1"/>
    </xf>
    <xf numFmtId="0" fontId="65" fillId="16" borderId="1" xfId="0" applyFont="1" applyFill="1" applyBorder="1" applyAlignment="1">
      <alignment shrinkToFit="1"/>
    </xf>
    <xf numFmtId="0" fontId="66" fillId="16" borderId="1" xfId="0" applyFont="1" applyFill="1" applyBorder="1" applyAlignment="1">
      <alignment shrinkToFit="1"/>
    </xf>
    <xf numFmtId="0" fontId="75" fillId="0" borderId="1" xfId="0" applyFont="1" applyBorder="1" applyAlignment="1" applyProtection="1">
      <alignment horizontal="left" vertical="center" wrapText="1"/>
    </xf>
    <xf numFmtId="0" fontId="75" fillId="0" borderId="1" xfId="0" applyFont="1" applyFill="1" applyBorder="1" applyAlignment="1" applyProtection="1">
      <alignment horizontal="left" vertical="center" wrapText="1"/>
    </xf>
    <xf numFmtId="0" fontId="84" fillId="0" borderId="1" xfId="0" applyFont="1" applyBorder="1" applyAlignment="1" applyProtection="1">
      <alignment horizontal="left" vertical="center" wrapText="1"/>
    </xf>
    <xf numFmtId="179" fontId="96" fillId="11" borderId="1" xfId="2" applyNumberFormat="1" applyFont="1" applyFill="1" applyBorder="1" applyAlignment="1">
      <alignment horizontal="left" wrapText="1"/>
    </xf>
    <xf numFmtId="17" fontId="61" fillId="0" borderId="1" xfId="1" applyNumberFormat="1" applyBorder="1" applyAlignment="1">
      <alignment horizontal="left" vertical="center"/>
    </xf>
    <xf numFmtId="0" fontId="100" fillId="0" borderId="1" xfId="2" applyFont="1" applyBorder="1" applyAlignment="1">
      <alignment vertical="center"/>
    </xf>
    <xf numFmtId="0" fontId="103" fillId="0" borderId="5" xfId="66" applyFont="1" applyBorder="1" applyAlignment="1">
      <alignment wrapText="1" shrinkToFit="1"/>
    </xf>
    <xf numFmtId="0" fontId="67" fillId="0" borderId="1" xfId="0" applyFont="1" applyFill="1" applyBorder="1" applyAlignment="1">
      <alignment shrinkToFit="1"/>
    </xf>
    <xf numFmtId="56" fontId="96" fillId="11" borderId="1" xfId="2" applyNumberFormat="1" applyFont="1" applyFill="1" applyBorder="1" applyAlignment="1">
      <alignment wrapText="1"/>
    </xf>
    <xf numFmtId="17" fontId="101" fillId="0" borderId="1" xfId="2" quotePrefix="1" applyNumberFormat="1" applyFont="1" applyFill="1" applyBorder="1" applyAlignment="1">
      <alignment vertical="center" wrapText="1"/>
    </xf>
    <xf numFmtId="0" fontId="100" fillId="0" borderId="1" xfId="2" quotePrefix="1" applyFont="1" applyFill="1" applyBorder="1" applyAlignment="1">
      <alignment vertical="center" wrapText="1"/>
    </xf>
    <xf numFmtId="0" fontId="100" fillId="0" borderId="1" xfId="2" applyFont="1" applyFill="1" applyBorder="1" applyAlignment="1">
      <alignment vertical="center" wrapText="1"/>
    </xf>
    <xf numFmtId="0" fontId="100" fillId="0" borderId="1" xfId="2" applyFont="1" applyFill="1" applyBorder="1" applyAlignment="1">
      <alignment vertical="center"/>
    </xf>
    <xf numFmtId="0" fontId="69" fillId="0" borderId="1" xfId="2" applyFill="1" applyBorder="1" applyAlignment="1">
      <alignment vertical="center"/>
    </xf>
    <xf numFmtId="0" fontId="100" fillId="0" borderId="14" xfId="2" applyFont="1" applyFill="1" applyBorder="1" applyAlignment="1">
      <alignment vertical="center"/>
    </xf>
    <xf numFmtId="0" fontId="102" fillId="0" borderId="1" xfId="1" applyFont="1" applyFill="1" applyBorder="1" applyAlignment="1">
      <alignment vertical="center" shrinkToFit="1"/>
    </xf>
    <xf numFmtId="17" fontId="101" fillId="0" borderId="1" xfId="2" applyNumberFormat="1" applyFont="1" applyFill="1" applyBorder="1" applyAlignment="1">
      <alignment vertical="center" wrapText="1"/>
    </xf>
    <xf numFmtId="0" fontId="83" fillId="0" borderId="1" xfId="1" applyFont="1" applyFill="1" applyBorder="1" applyAlignment="1" applyProtection="1">
      <alignment horizontal="left" vertical="center" wrapText="1" shrinkToFit="1"/>
    </xf>
    <xf numFmtId="0" fontId="83" fillId="0" borderId="12" xfId="1" applyFont="1" applyFill="1" applyBorder="1" applyAlignment="1" applyProtection="1">
      <alignment horizontal="center" vertical="center" shrinkToFit="1"/>
    </xf>
    <xf numFmtId="0" fontId="83" fillId="0" borderId="18" xfId="1" applyFont="1" applyFill="1" applyBorder="1" applyAlignment="1" applyProtection="1">
      <alignment horizontal="center" vertical="center" shrinkToFit="1"/>
    </xf>
    <xf numFmtId="0" fontId="91" fillId="0" borderId="20" xfId="1" applyFont="1" applyFill="1" applyBorder="1" applyAlignment="1" applyProtection="1">
      <alignment horizontal="left" vertical="center" shrinkToFit="1"/>
    </xf>
    <xf numFmtId="0" fontId="83" fillId="0" borderId="1" xfId="1" applyFont="1" applyFill="1" applyBorder="1" applyAlignment="1">
      <alignment horizontal="left" vertical="center" wrapText="1" shrinkToFit="1"/>
    </xf>
    <xf numFmtId="0" fontId="76" fillId="0" borderId="1" xfId="1" applyFont="1" applyFill="1" applyBorder="1" applyAlignment="1" applyProtection="1">
      <alignment horizontal="left" vertical="center" shrinkToFit="1"/>
    </xf>
    <xf numFmtId="0" fontId="76" fillId="0" borderId="12" xfId="1" applyFont="1" applyFill="1" applyBorder="1" applyAlignment="1" applyProtection="1">
      <alignment horizontal="center" vertical="center" shrinkToFit="1"/>
    </xf>
    <xf numFmtId="0" fontId="76" fillId="0" borderId="19" xfId="1" applyFont="1" applyFill="1" applyBorder="1" applyAlignment="1" applyProtection="1">
      <alignment horizontal="center" vertical="center" shrinkToFit="1"/>
    </xf>
    <xf numFmtId="0" fontId="105" fillId="16" borderId="1" xfId="1" applyFont="1" applyFill="1" applyBorder="1" applyAlignment="1">
      <alignment horizontal="center"/>
    </xf>
    <xf numFmtId="0" fontId="104" fillId="16" borderId="1" xfId="1" applyFont="1" applyFill="1" applyBorder="1" applyAlignment="1">
      <alignment horizontal="center" vertical="center" shrinkToFit="1"/>
    </xf>
    <xf numFmtId="0" fontId="66" fillId="16" borderId="1" xfId="1" applyFont="1" applyFill="1" applyBorder="1" applyAlignment="1">
      <alignment horizontal="left" shrinkToFit="1"/>
    </xf>
    <xf numFmtId="0" fontId="66" fillId="16" borderId="40" xfId="1" applyFont="1" applyFill="1" applyBorder="1" applyAlignment="1">
      <alignment horizontal="left" shrinkToFit="1"/>
    </xf>
    <xf numFmtId="0" fontId="66" fillId="16" borderId="41" xfId="1" applyFont="1" applyFill="1" applyBorder="1" applyAlignment="1">
      <alignment horizontal="left" shrinkToFit="1"/>
    </xf>
    <xf numFmtId="0" fontId="107" fillId="16" borderId="1" xfId="1" applyFont="1" applyFill="1" applyBorder="1" applyAlignment="1">
      <alignment horizontal="center"/>
    </xf>
    <xf numFmtId="0" fontId="69" fillId="13" borderId="1" xfId="2" applyFill="1" applyBorder="1" applyAlignment="1">
      <alignment horizontal="center" vertical="center"/>
    </xf>
    <xf numFmtId="0" fontId="69" fillId="13" borderId="2" xfId="2" applyFill="1" applyBorder="1" applyAlignment="1">
      <alignment horizontal="center" vertical="center"/>
    </xf>
    <xf numFmtId="0" fontId="69" fillId="13" borderId="3" xfId="2" applyFill="1" applyBorder="1" applyAlignment="1">
      <alignment horizontal="center" vertical="center"/>
    </xf>
    <xf numFmtId="0" fontId="69" fillId="0" borderId="4" xfId="2" applyBorder="1" applyAlignment="1">
      <alignment horizontal="center" vertical="center"/>
    </xf>
    <xf numFmtId="0" fontId="93" fillId="0" borderId="32" xfId="2" applyFont="1" applyBorder="1" applyAlignment="1">
      <alignment horizontal="center" vertical="center" wrapText="1"/>
    </xf>
    <xf numFmtId="0" fontId="93" fillId="0" borderId="33" xfId="2" applyFont="1" applyBorder="1" applyAlignment="1">
      <alignment horizontal="center" vertical="center" wrapText="1"/>
    </xf>
    <xf numFmtId="0" fontId="93" fillId="0" borderId="34" xfId="2" applyFont="1" applyBorder="1" applyAlignment="1">
      <alignment horizontal="center" vertical="center" wrapText="1"/>
    </xf>
    <xf numFmtId="0" fontId="93" fillId="0" borderId="35" xfId="2" applyFont="1" applyBorder="1" applyAlignment="1">
      <alignment horizontal="center" vertical="center" wrapText="1"/>
    </xf>
    <xf numFmtId="0" fontId="93" fillId="0" borderId="36" xfId="2" applyFont="1" applyBorder="1" applyAlignment="1">
      <alignment horizontal="center" vertical="center" wrapText="1"/>
    </xf>
    <xf numFmtId="0" fontId="93" fillId="0" borderId="37" xfId="2" applyFont="1" applyBorder="1" applyAlignment="1">
      <alignment horizontal="center" vertical="center" wrapText="1"/>
    </xf>
    <xf numFmtId="0" fontId="93" fillId="0" borderId="38" xfId="2" applyFont="1" applyBorder="1" applyAlignment="1">
      <alignment horizontal="center" vertical="center" wrapText="1"/>
    </xf>
    <xf numFmtId="0" fontId="93" fillId="0" borderId="39" xfId="2" applyFont="1" applyBorder="1" applyAlignment="1">
      <alignment horizontal="center" vertical="center" wrapText="1"/>
    </xf>
    <xf numFmtId="0" fontId="94" fillId="12" borderId="12" xfId="2" applyFont="1" applyFill="1" applyBorder="1" applyAlignment="1">
      <alignment horizontal="center" vertical="center"/>
    </xf>
    <xf numFmtId="0" fontId="94" fillId="12" borderId="14" xfId="2" applyFont="1" applyFill="1" applyBorder="1" applyAlignment="1">
      <alignment horizontal="center" vertical="center"/>
    </xf>
    <xf numFmtId="0" fontId="69" fillId="13" borderId="4" xfId="2" applyFill="1" applyBorder="1" applyAlignment="1">
      <alignment horizontal="center" vertical="center"/>
    </xf>
    <xf numFmtId="0" fontId="69" fillId="13" borderId="12" xfId="2" applyFill="1" applyBorder="1" applyAlignment="1">
      <alignment horizontal="center" vertical="center"/>
    </xf>
    <xf numFmtId="0" fontId="69" fillId="13" borderId="2" xfId="2" applyFill="1" applyBorder="1" applyAlignment="1">
      <alignment horizontal="center" vertical="center" wrapText="1"/>
    </xf>
    <xf numFmtId="0" fontId="69" fillId="13" borderId="3" xfId="2" applyFill="1" applyBorder="1" applyAlignment="1">
      <alignment horizontal="center" vertical="center" wrapText="1"/>
    </xf>
    <xf numFmtId="0" fontId="104" fillId="15" borderId="2" xfId="1" applyFont="1" applyFill="1" applyBorder="1" applyAlignment="1">
      <alignment horizontal="center" vertical="center"/>
    </xf>
    <xf numFmtId="0" fontId="104" fillId="15" borderId="3" xfId="1" applyFont="1" applyFill="1" applyBorder="1" applyAlignment="1">
      <alignment horizontal="center" vertical="center"/>
    </xf>
    <xf numFmtId="176" fontId="71" fillId="10" borderId="1" xfId="0" applyNumberFormat="1" applyFont="1" applyFill="1" applyBorder="1" applyAlignment="1">
      <alignment horizontal="center" wrapText="1"/>
    </xf>
    <xf numFmtId="176" fontId="61" fillId="3" borderId="1" xfId="0" applyNumberFormat="1" applyFont="1" applyFill="1" applyBorder="1" applyAlignment="1">
      <alignment horizontal="center"/>
    </xf>
    <xf numFmtId="0" fontId="61" fillId="3" borderId="1" xfId="0" applyFont="1" applyFill="1" applyBorder="1" applyAlignment="1">
      <alignment horizontal="center"/>
    </xf>
    <xf numFmtId="0" fontId="64" fillId="3" borderId="1" xfId="0" applyFont="1" applyFill="1" applyBorder="1" applyAlignment="1">
      <alignment horizontal="center"/>
    </xf>
    <xf numFmtId="0" fontId="86" fillId="0" borderId="23" xfId="2" applyFont="1" applyBorder="1" applyAlignment="1" applyProtection="1">
      <alignment horizontal="left" vertical="center" wrapText="1"/>
      <protection locked="0"/>
    </xf>
    <xf numFmtId="0" fontId="86" fillId="0" borderId="24" xfId="2" applyFont="1" applyBorder="1" applyAlignment="1" applyProtection="1">
      <alignment horizontal="left" vertical="center" wrapText="1"/>
      <protection locked="0"/>
    </xf>
    <xf numFmtId="0" fontId="86" fillId="0" borderId="25" xfId="2" applyFont="1" applyBorder="1" applyAlignment="1" applyProtection="1">
      <alignment horizontal="left" vertical="center" wrapText="1"/>
      <protection locked="0"/>
    </xf>
    <xf numFmtId="0" fontId="86" fillId="0" borderId="26" xfId="2" applyFont="1" applyBorder="1" applyAlignment="1" applyProtection="1">
      <alignment horizontal="left" vertical="center" wrapText="1"/>
      <protection locked="0"/>
    </xf>
    <xf numFmtId="0" fontId="86" fillId="0" borderId="0" xfId="2" applyFont="1" applyBorder="1" applyAlignment="1" applyProtection="1">
      <alignment horizontal="left" vertical="center" wrapText="1"/>
      <protection locked="0"/>
    </xf>
    <xf numFmtId="0" fontId="86" fillId="0" borderId="27" xfId="2" applyFont="1" applyBorder="1" applyAlignment="1" applyProtection="1">
      <alignment horizontal="left" vertical="center" wrapText="1"/>
      <protection locked="0"/>
    </xf>
    <xf numFmtId="0" fontId="86" fillId="0" borderId="28" xfId="2" applyFont="1" applyBorder="1" applyAlignment="1" applyProtection="1">
      <alignment horizontal="left" vertical="center" wrapText="1"/>
      <protection locked="0"/>
    </xf>
    <xf numFmtId="0" fontId="86" fillId="0" borderId="29" xfId="2" applyFont="1" applyBorder="1" applyAlignment="1" applyProtection="1">
      <alignment horizontal="left" vertical="center" wrapText="1"/>
      <protection locked="0"/>
    </xf>
    <xf numFmtId="0" fontId="86" fillId="0" borderId="30" xfId="2" applyFont="1" applyBorder="1" applyAlignment="1" applyProtection="1">
      <alignment horizontal="left" vertical="center" wrapText="1"/>
      <protection locked="0"/>
    </xf>
    <xf numFmtId="0" fontId="83" fillId="0" borderId="0" xfId="2" applyFont="1" applyBorder="1" applyAlignment="1" applyProtection="1">
      <alignment horizontal="center" vertical="center"/>
    </xf>
    <xf numFmtId="0" fontId="83" fillId="0" borderId="5" xfId="2" applyFont="1" applyBorder="1" applyAlignment="1" applyProtection="1">
      <alignment horizontal="center" vertical="center"/>
    </xf>
    <xf numFmtId="0" fontId="78" fillId="0" borderId="6" xfId="2" applyFont="1" applyBorder="1" applyAlignment="1" applyProtection="1">
      <alignment horizontal="center" vertical="center" wrapText="1"/>
    </xf>
    <xf numFmtId="0" fontId="78" fillId="0" borderId="7" xfId="2" applyFont="1" applyBorder="1" applyAlignment="1" applyProtection="1">
      <alignment horizontal="center" vertical="center" wrapText="1"/>
    </xf>
    <xf numFmtId="0" fontId="78" fillId="0" borderId="8" xfId="2" applyFont="1" applyBorder="1" applyAlignment="1" applyProtection="1">
      <alignment horizontal="center" vertical="center" wrapText="1"/>
    </xf>
    <xf numFmtId="0" fontId="78" fillId="0" borderId="9" xfId="2" applyFont="1" applyBorder="1" applyAlignment="1" applyProtection="1">
      <alignment horizontal="center" vertical="center" wrapText="1"/>
    </xf>
    <xf numFmtId="0" fontId="78" fillId="0" borderId="10" xfId="2" applyFont="1" applyBorder="1" applyAlignment="1" applyProtection="1">
      <alignment horizontal="center" vertical="center" wrapText="1"/>
    </xf>
    <xf numFmtId="0" fontId="78" fillId="0" borderId="11" xfId="2" applyFont="1" applyBorder="1" applyAlignment="1" applyProtection="1">
      <alignment horizontal="center" vertical="center" wrapText="1"/>
    </xf>
    <xf numFmtId="0" fontId="82" fillId="6" borderId="12" xfId="2" applyFont="1" applyFill="1" applyBorder="1" applyAlignment="1" applyProtection="1">
      <alignment horizontal="center" vertical="center"/>
    </xf>
    <xf numFmtId="0" fontId="82" fillId="6" borderId="13" xfId="2" applyFont="1" applyFill="1" applyBorder="1" applyAlignment="1" applyProtection="1">
      <alignment horizontal="center" vertical="center"/>
    </xf>
    <xf numFmtId="0" fontId="82" fillId="6" borderId="14" xfId="2" applyFont="1" applyFill="1" applyBorder="1" applyAlignment="1" applyProtection="1">
      <alignment horizontal="center" vertical="center"/>
    </xf>
    <xf numFmtId="0" fontId="81" fillId="7" borderId="0" xfId="2" applyFont="1" applyFill="1" applyAlignment="1" applyProtection="1">
      <alignment horizontal="center" vertical="center" wrapText="1"/>
    </xf>
    <xf numFmtId="17" fontId="75" fillId="0" borderId="1" xfId="1" applyNumberFormat="1" applyFont="1" applyBorder="1" applyAlignment="1" applyProtection="1">
      <alignment horizontal="left"/>
      <protection locked="0"/>
    </xf>
    <xf numFmtId="0" fontId="75" fillId="0" borderId="1" xfId="0" applyFont="1" applyBorder="1" applyAlignment="1" applyProtection="1">
      <alignment horizontal="left" shrinkToFit="1"/>
    </xf>
    <xf numFmtId="0" fontId="75" fillId="0" borderId="12" xfId="0" applyFont="1" applyBorder="1" applyAlignment="1" applyProtection="1">
      <alignment horizontal="left" shrinkToFit="1"/>
    </xf>
    <xf numFmtId="0" fontId="75" fillId="0" borderId="13" xfId="0" applyFont="1" applyBorder="1" applyAlignment="1" applyProtection="1">
      <alignment horizontal="left" shrinkToFit="1"/>
    </xf>
    <xf numFmtId="0" fontId="75" fillId="0" borderId="14" xfId="0" applyFont="1" applyBorder="1" applyAlignment="1" applyProtection="1">
      <alignment horizontal="left" shrinkToFit="1"/>
    </xf>
  </cellXfs>
  <cellStyles count="67">
    <cellStyle name="桁区切り 2" xfId="61" xr:uid="{00000000-0005-0000-0000-000000000000}"/>
    <cellStyle name="標準" xfId="0" builtinId="0"/>
    <cellStyle name="標準 10" xfId="11" xr:uid="{00000000-0005-0000-0000-000002000000}"/>
    <cellStyle name="標準 11" xfId="12" xr:uid="{00000000-0005-0000-0000-000003000000}"/>
    <cellStyle name="標準 12" xfId="13" xr:uid="{00000000-0005-0000-0000-000004000000}"/>
    <cellStyle name="標準 13" xfId="14" xr:uid="{00000000-0005-0000-0000-000005000000}"/>
    <cellStyle name="標準 14" xfId="15" xr:uid="{00000000-0005-0000-0000-000006000000}"/>
    <cellStyle name="標準 15" xfId="16" xr:uid="{00000000-0005-0000-0000-000007000000}"/>
    <cellStyle name="標準 16" xfId="17" xr:uid="{00000000-0005-0000-0000-000008000000}"/>
    <cellStyle name="標準 17" xfId="18" xr:uid="{00000000-0005-0000-0000-000009000000}"/>
    <cellStyle name="標準 18" xfId="19" xr:uid="{00000000-0005-0000-0000-00000A000000}"/>
    <cellStyle name="標準 19" xfId="20" xr:uid="{00000000-0005-0000-0000-00000B000000}"/>
    <cellStyle name="標準 2" xfId="2" xr:uid="{00000000-0005-0000-0000-00000C000000}"/>
    <cellStyle name="標準 2 10" xfId="65" xr:uid="{83F392D3-0196-4D9D-8B0D-35C4FAE31A0B}"/>
    <cellStyle name="標準 2 11" xfId="66" xr:uid="{D3A1D73D-19A2-4CD6-9425-7A1E9AFE701B}"/>
    <cellStyle name="標準 2 2" xfId="10" xr:uid="{00000000-0005-0000-0000-00000D000000}"/>
    <cellStyle name="標準 2 3" xfId="9" xr:uid="{00000000-0005-0000-0000-00000E000000}"/>
    <cellStyle name="標準 2 4" xfId="58" xr:uid="{00000000-0005-0000-0000-00000F000000}"/>
    <cellStyle name="標準 2 5" xfId="59" xr:uid="{00000000-0005-0000-0000-000010000000}"/>
    <cellStyle name="標準 2 6" xfId="60" xr:uid="{00000000-0005-0000-0000-000011000000}"/>
    <cellStyle name="標準 2 7" xfId="62" xr:uid="{51AE8221-4F8B-466D-BD34-2009C358B202}"/>
    <cellStyle name="標準 2 8" xfId="63" xr:uid="{4E12800B-3379-4109-9256-CFCDB454B4C6}"/>
    <cellStyle name="標準 2 9" xfId="64" xr:uid="{FE3E0C01-D2B7-4236-A7B4-5A45C09B7FDD}"/>
    <cellStyle name="標準 20" xfId="21" xr:uid="{00000000-0005-0000-0000-000012000000}"/>
    <cellStyle name="標準 21" xfId="22" xr:uid="{00000000-0005-0000-0000-000013000000}"/>
    <cellStyle name="標準 22" xfId="23" xr:uid="{00000000-0005-0000-0000-000014000000}"/>
    <cellStyle name="標準 23" xfId="24" xr:uid="{00000000-0005-0000-0000-000015000000}"/>
    <cellStyle name="標準 24" xfId="25" xr:uid="{00000000-0005-0000-0000-000016000000}"/>
    <cellStyle name="標準 25" xfId="26" xr:uid="{00000000-0005-0000-0000-000017000000}"/>
    <cellStyle name="標準 26" xfId="27" xr:uid="{00000000-0005-0000-0000-000018000000}"/>
    <cellStyle name="標準 27" xfId="28" xr:uid="{00000000-0005-0000-0000-000019000000}"/>
    <cellStyle name="標準 28" xfId="29" xr:uid="{00000000-0005-0000-0000-00001A000000}"/>
    <cellStyle name="標準 29" xfId="30" xr:uid="{00000000-0005-0000-0000-00001B000000}"/>
    <cellStyle name="標準 3" xfId="1" xr:uid="{00000000-0005-0000-0000-00001C000000}"/>
    <cellStyle name="標準 30" xfId="31" xr:uid="{00000000-0005-0000-0000-00001D000000}"/>
    <cellStyle name="標準 31" xfId="32" xr:uid="{00000000-0005-0000-0000-00001E000000}"/>
    <cellStyle name="標準 32" xfId="33" xr:uid="{00000000-0005-0000-0000-00001F000000}"/>
    <cellStyle name="標準 33" xfId="34" xr:uid="{00000000-0005-0000-0000-000020000000}"/>
    <cellStyle name="標準 34" xfId="35" xr:uid="{00000000-0005-0000-0000-000021000000}"/>
    <cellStyle name="標準 35" xfId="36" xr:uid="{00000000-0005-0000-0000-000022000000}"/>
    <cellStyle name="標準 36" xfId="37" xr:uid="{00000000-0005-0000-0000-000023000000}"/>
    <cellStyle name="標準 37" xfId="38" xr:uid="{00000000-0005-0000-0000-000024000000}"/>
    <cellStyle name="標準 38" xfId="39" xr:uid="{00000000-0005-0000-0000-000025000000}"/>
    <cellStyle name="標準 39" xfId="40" xr:uid="{00000000-0005-0000-0000-000026000000}"/>
    <cellStyle name="標準 4" xfId="3" xr:uid="{00000000-0005-0000-0000-000027000000}"/>
    <cellStyle name="標準 40" xfId="41" xr:uid="{00000000-0005-0000-0000-000028000000}"/>
    <cellStyle name="標準 41" xfId="42" xr:uid="{00000000-0005-0000-0000-000029000000}"/>
    <cellStyle name="標準 42" xfId="43" xr:uid="{00000000-0005-0000-0000-00002A000000}"/>
    <cellStyle name="標準 43" xfId="44" xr:uid="{00000000-0005-0000-0000-00002B000000}"/>
    <cellStyle name="標準 44" xfId="45" xr:uid="{00000000-0005-0000-0000-00002C000000}"/>
    <cellStyle name="標準 45" xfId="46" xr:uid="{00000000-0005-0000-0000-00002D000000}"/>
    <cellStyle name="標準 46" xfId="47" xr:uid="{00000000-0005-0000-0000-00002E000000}"/>
    <cellStyle name="標準 47" xfId="48" xr:uid="{00000000-0005-0000-0000-00002F000000}"/>
    <cellStyle name="標準 48" xfId="49" xr:uid="{00000000-0005-0000-0000-000030000000}"/>
    <cellStyle name="標準 49" xfId="50" xr:uid="{00000000-0005-0000-0000-000031000000}"/>
    <cellStyle name="標準 5" xfId="4" xr:uid="{00000000-0005-0000-0000-000032000000}"/>
    <cellStyle name="標準 50" xfId="51" xr:uid="{00000000-0005-0000-0000-000033000000}"/>
    <cellStyle name="標準 51" xfId="52" xr:uid="{00000000-0005-0000-0000-000034000000}"/>
    <cellStyle name="標準 52" xfId="53" xr:uid="{00000000-0005-0000-0000-000035000000}"/>
    <cellStyle name="標準 53" xfId="54" xr:uid="{00000000-0005-0000-0000-000036000000}"/>
    <cellStyle name="標準 54" xfId="55" xr:uid="{00000000-0005-0000-0000-000037000000}"/>
    <cellStyle name="標準 55" xfId="56" xr:uid="{00000000-0005-0000-0000-000038000000}"/>
    <cellStyle name="標準 56" xfId="57" xr:uid="{00000000-0005-0000-0000-000039000000}"/>
    <cellStyle name="標準 6" xfId="5" xr:uid="{00000000-0005-0000-0000-00003A000000}"/>
    <cellStyle name="標準 7" xfId="6" xr:uid="{00000000-0005-0000-0000-00003B000000}"/>
    <cellStyle name="標準 8" xfId="7" xr:uid="{00000000-0005-0000-0000-00003C000000}"/>
    <cellStyle name="標準 9" xfId="8" xr:uid="{00000000-0005-0000-0000-00003D000000}"/>
  </cellStyles>
  <dxfs count="0"/>
  <tableStyles count="0" defaultTableStyle="TableStyleMedium2" defaultPivotStyle="PivotStyleLight16"/>
  <colors>
    <mruColors>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05650" y="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32</xdr:row>
          <xdr:rowOff>647700</xdr:rowOff>
        </xdr:from>
        <xdr:to>
          <xdr:col>5</xdr:col>
          <xdr:colOff>679450</xdr:colOff>
          <xdr:row>32</xdr:row>
          <xdr:rowOff>869950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381000</xdr:rowOff>
        </xdr:from>
        <xdr:to>
          <xdr:col>5</xdr:col>
          <xdr:colOff>990600</xdr:colOff>
          <xdr:row>32</xdr:row>
          <xdr:rowOff>609600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原材料供給停止チェック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76200</xdr:rowOff>
        </xdr:from>
        <xdr:to>
          <xdr:col>5</xdr:col>
          <xdr:colOff>1765300</xdr:colOff>
          <xdr:row>32</xdr:row>
          <xdr:rowOff>342900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地震・津波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32</xdr:row>
          <xdr:rowOff>88900</xdr:rowOff>
        </xdr:from>
        <xdr:to>
          <xdr:col>5</xdr:col>
          <xdr:colOff>2438400</xdr:colOff>
          <xdr:row>32</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台風・豪雨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2070100</xdr:colOff>
          <xdr:row>32</xdr:row>
          <xdr:rowOff>76200</xdr:rowOff>
        </xdr:from>
        <xdr:to>
          <xdr:col>5</xdr:col>
          <xdr:colOff>3200400</xdr:colOff>
          <xdr:row>32</xdr:row>
          <xdr:rowOff>342900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ユーティリティの停止チェック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32</xdr:row>
          <xdr:rowOff>374650</xdr:rowOff>
        </xdr:from>
        <xdr:to>
          <xdr:col>5</xdr:col>
          <xdr:colOff>1866900</xdr:colOff>
          <xdr:row>32</xdr:row>
          <xdr:rowOff>609600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労働力不足チェック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2057400</xdr:colOff>
          <xdr:row>32</xdr:row>
          <xdr:rowOff>374650</xdr:rowOff>
        </xdr:from>
        <xdr:to>
          <xdr:col>5</xdr:col>
          <xdr:colOff>3289300</xdr:colOff>
          <xdr:row>32</xdr:row>
          <xdr:rowOff>590550</xdr:rowOff>
        </xdr:to>
        <xdr:sp macro="" textlink="">
          <xdr:nvSpPr>
            <xdr:cNvPr id="8199" name="Check Box 7" descr="テロ（サイバーテロ含む）"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テロ（サイバーテロ含む）チェック 24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324225" y="1714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2107F-EEAC-4243-8D07-68B97D9C69FE}">
  <sheetPr>
    <pageSetUpPr fitToPage="1"/>
  </sheetPr>
  <dimension ref="B1:G42"/>
  <sheetViews>
    <sheetView showGridLines="0" tabSelected="1" zoomScale="70" zoomScaleNormal="70" zoomScaleSheetLayoutView="85" workbookViewId="0">
      <pane ySplit="7" topLeftCell="A8" activePane="bottomLeft" state="frozen"/>
      <selection pane="bottomLeft" activeCell="B2" sqref="B2:C5"/>
    </sheetView>
  </sheetViews>
  <sheetFormatPr defaultColWidth="8.90625" defaultRowHeight="13"/>
  <cols>
    <col min="1" max="1" width="2.6328125" style="49" customWidth="1"/>
    <col min="2" max="2" width="13.08984375" style="49" customWidth="1"/>
    <col min="3" max="3" width="25.6328125" style="49" bestFit="1" customWidth="1"/>
    <col min="4" max="4" width="58.453125" style="49" customWidth="1"/>
    <col min="5" max="5" width="37" style="49" customWidth="1"/>
    <col min="6" max="6" width="49.453125" style="49" customWidth="1"/>
    <col min="7" max="7" width="44.36328125" style="49" customWidth="1"/>
    <col min="8" max="9" width="20" style="49" customWidth="1"/>
    <col min="10" max="10" width="18.453125" style="49" customWidth="1"/>
    <col min="11" max="16384" width="8.90625" style="49"/>
  </cols>
  <sheetData>
    <row r="1" spans="2:7" ht="13.5" thickBot="1"/>
    <row r="2" spans="2:7" ht="21" customHeight="1">
      <c r="B2" s="133" t="s">
        <v>92</v>
      </c>
      <c r="C2" s="134"/>
      <c r="D2" s="50"/>
      <c r="E2" s="51" t="s">
        <v>93</v>
      </c>
      <c r="F2" s="52"/>
      <c r="G2" s="53"/>
    </row>
    <row r="3" spans="2:7" ht="21" customHeight="1">
      <c r="B3" s="135"/>
      <c r="C3" s="136"/>
      <c r="D3" s="54"/>
      <c r="E3" s="55" t="s">
        <v>94</v>
      </c>
      <c r="F3" s="52"/>
      <c r="G3" s="53" t="s">
        <v>189</v>
      </c>
    </row>
    <row r="4" spans="2:7" ht="21" customHeight="1">
      <c r="B4" s="137"/>
      <c r="C4" s="138"/>
      <c r="D4" s="56"/>
      <c r="E4" s="55" t="s">
        <v>95</v>
      </c>
      <c r="F4" s="106"/>
      <c r="G4" s="53"/>
    </row>
    <row r="5" spans="2:7" ht="21" customHeight="1" thickBot="1">
      <c r="B5" s="139"/>
      <c r="C5" s="140"/>
      <c r="D5" s="50" t="s">
        <v>190</v>
      </c>
      <c r="E5" s="55" t="s">
        <v>96</v>
      </c>
      <c r="F5" s="101"/>
      <c r="G5" s="53"/>
    </row>
    <row r="6" spans="2:7">
      <c r="C6" s="57"/>
      <c r="D6" s="57"/>
      <c r="E6" s="58" t="s">
        <v>97</v>
      </c>
      <c r="F6" s="58"/>
    </row>
    <row r="7" spans="2:7" ht="20.25" customHeight="1">
      <c r="B7" s="141" t="s">
        <v>7</v>
      </c>
      <c r="C7" s="142"/>
      <c r="D7" s="59" t="s">
        <v>98</v>
      </c>
      <c r="E7" s="60" t="s">
        <v>99</v>
      </c>
      <c r="F7" s="60" t="s">
        <v>100</v>
      </c>
      <c r="G7" s="59" t="s">
        <v>101</v>
      </c>
    </row>
    <row r="8" spans="2:7" ht="30" customHeight="1">
      <c r="B8" s="130" t="s">
        <v>102</v>
      </c>
      <c r="C8" s="61" t="s">
        <v>103</v>
      </c>
      <c r="D8" s="62"/>
      <c r="E8" s="63" t="s">
        <v>104</v>
      </c>
      <c r="F8" s="107"/>
      <c r="G8" s="64"/>
    </row>
    <row r="9" spans="2:7" ht="30" customHeight="1">
      <c r="B9" s="131"/>
      <c r="C9" s="65" t="s">
        <v>105</v>
      </c>
      <c r="D9" s="62"/>
      <c r="E9" s="63" t="s">
        <v>106</v>
      </c>
      <c r="F9" s="108"/>
      <c r="G9" s="64"/>
    </row>
    <row r="10" spans="2:7" ht="30" customHeight="1">
      <c r="B10" s="131"/>
      <c r="C10" s="62" t="s">
        <v>107</v>
      </c>
      <c r="D10" s="62" t="s">
        <v>108</v>
      </c>
      <c r="E10" s="66" t="s">
        <v>109</v>
      </c>
      <c r="F10" s="109"/>
      <c r="G10" s="64"/>
    </row>
    <row r="11" spans="2:7" ht="30" customHeight="1">
      <c r="B11" s="131"/>
      <c r="C11" s="62" t="s">
        <v>110</v>
      </c>
      <c r="D11" s="62"/>
      <c r="E11" s="66" t="s">
        <v>111</v>
      </c>
      <c r="F11" s="109"/>
      <c r="G11" s="64"/>
    </row>
    <row r="12" spans="2:7" ht="30" customHeight="1">
      <c r="B12" s="131"/>
      <c r="C12" s="61" t="s">
        <v>112</v>
      </c>
      <c r="D12" s="62"/>
      <c r="E12" s="63" t="s">
        <v>113</v>
      </c>
      <c r="F12" s="109"/>
      <c r="G12" s="64"/>
    </row>
    <row r="13" spans="2:7" ht="30" customHeight="1">
      <c r="B13" s="131"/>
      <c r="C13" s="61" t="s">
        <v>114</v>
      </c>
      <c r="D13" s="62" t="s">
        <v>115</v>
      </c>
      <c r="E13" s="66" t="s">
        <v>116</v>
      </c>
      <c r="F13" s="110"/>
      <c r="G13" s="64"/>
    </row>
    <row r="14" spans="2:7" ht="30" customHeight="1">
      <c r="B14" s="131"/>
      <c r="C14" s="65" t="s">
        <v>117</v>
      </c>
      <c r="D14" s="67" t="s">
        <v>118</v>
      </c>
      <c r="E14" s="68" t="s">
        <v>116</v>
      </c>
      <c r="F14" s="111"/>
      <c r="G14" s="69"/>
    </row>
    <row r="15" spans="2:7" ht="30" customHeight="1">
      <c r="B15" s="131"/>
      <c r="C15" s="70" t="s">
        <v>119</v>
      </c>
      <c r="D15" s="62" t="s">
        <v>120</v>
      </c>
      <c r="E15" s="66" t="s">
        <v>121</v>
      </c>
      <c r="F15" s="109"/>
      <c r="G15" s="64"/>
    </row>
    <row r="16" spans="2:7" ht="30" customHeight="1">
      <c r="B16" s="143"/>
      <c r="C16" s="70" t="s">
        <v>122</v>
      </c>
      <c r="D16" s="62" t="s">
        <v>123</v>
      </c>
      <c r="E16" s="66" t="s">
        <v>124</v>
      </c>
      <c r="F16" s="109"/>
      <c r="G16" s="64"/>
    </row>
    <row r="17" spans="2:7" ht="30" customHeight="1">
      <c r="B17" s="129" t="s">
        <v>125</v>
      </c>
      <c r="C17" s="70" t="s">
        <v>126</v>
      </c>
      <c r="D17" s="62" t="s">
        <v>127</v>
      </c>
      <c r="E17" s="66" t="s">
        <v>128</v>
      </c>
      <c r="F17" s="109"/>
      <c r="G17" s="64"/>
    </row>
    <row r="18" spans="2:7" ht="46" customHeight="1">
      <c r="B18" s="129"/>
      <c r="C18" s="70" t="s">
        <v>129</v>
      </c>
      <c r="D18" s="62" t="s">
        <v>130</v>
      </c>
      <c r="E18" s="63" t="s">
        <v>131</v>
      </c>
      <c r="F18" s="110"/>
      <c r="G18" s="64"/>
    </row>
    <row r="19" spans="2:7" ht="30" customHeight="1">
      <c r="B19" s="129" t="s">
        <v>132</v>
      </c>
      <c r="C19" s="71" t="s">
        <v>133</v>
      </c>
      <c r="D19" s="71" t="s">
        <v>134</v>
      </c>
      <c r="E19" s="66" t="s">
        <v>135</v>
      </c>
      <c r="F19" s="109"/>
      <c r="G19" s="64"/>
    </row>
    <row r="20" spans="2:7" ht="30" customHeight="1">
      <c r="B20" s="144"/>
      <c r="C20" s="62" t="s">
        <v>136</v>
      </c>
      <c r="D20" s="62" t="s">
        <v>137</v>
      </c>
      <c r="E20" s="72" t="s">
        <v>138</v>
      </c>
      <c r="F20" s="112"/>
      <c r="G20" s="64"/>
    </row>
    <row r="21" spans="2:7" ht="30" customHeight="1">
      <c r="B21" s="144"/>
      <c r="C21" s="62" t="s">
        <v>139</v>
      </c>
      <c r="D21" s="62"/>
      <c r="E21" s="72" t="s">
        <v>140</v>
      </c>
      <c r="F21" s="112"/>
      <c r="G21" s="64"/>
    </row>
    <row r="22" spans="2:7" ht="30" customHeight="1">
      <c r="B22" s="145" t="s">
        <v>141</v>
      </c>
      <c r="C22" s="73" t="s">
        <v>142</v>
      </c>
      <c r="D22" s="73" t="s">
        <v>143</v>
      </c>
      <c r="E22" s="63" t="s">
        <v>144</v>
      </c>
      <c r="F22" s="103"/>
      <c r="G22" s="64"/>
    </row>
    <row r="23" spans="2:7" ht="30" customHeight="1">
      <c r="B23" s="146"/>
      <c r="C23" s="61" t="s">
        <v>145</v>
      </c>
      <c r="D23" s="62"/>
      <c r="E23" s="63" t="s">
        <v>146</v>
      </c>
      <c r="F23" s="103"/>
      <c r="G23" s="64"/>
    </row>
    <row r="24" spans="2:7" ht="30" customHeight="1">
      <c r="B24" s="146"/>
      <c r="C24" s="61" t="s">
        <v>27</v>
      </c>
      <c r="D24" s="62" t="s">
        <v>147</v>
      </c>
      <c r="E24" s="63" t="s">
        <v>148</v>
      </c>
      <c r="F24" s="103"/>
      <c r="G24" s="64"/>
    </row>
    <row r="25" spans="2:7" ht="30" customHeight="1">
      <c r="B25" s="129" t="s">
        <v>149</v>
      </c>
      <c r="C25" s="61" t="s">
        <v>150</v>
      </c>
      <c r="D25" s="62"/>
      <c r="E25" s="63" t="s">
        <v>151</v>
      </c>
      <c r="F25" s="103"/>
      <c r="G25" s="64"/>
    </row>
    <row r="26" spans="2:7" ht="30" customHeight="1">
      <c r="B26" s="129"/>
      <c r="C26" s="61" t="s">
        <v>152</v>
      </c>
      <c r="D26" s="62" t="s">
        <v>153</v>
      </c>
      <c r="E26" s="66" t="s">
        <v>154</v>
      </c>
      <c r="F26" s="109"/>
      <c r="G26" s="64"/>
    </row>
    <row r="27" spans="2:7" ht="30" customHeight="1">
      <c r="B27" s="129"/>
      <c r="C27" s="65" t="s">
        <v>155</v>
      </c>
      <c r="D27" s="74" t="s">
        <v>156</v>
      </c>
      <c r="E27" s="75" t="s">
        <v>116</v>
      </c>
      <c r="F27" s="113"/>
      <c r="G27" s="69"/>
    </row>
    <row r="28" spans="2:7" ht="30" customHeight="1">
      <c r="B28" s="129"/>
      <c r="C28" s="70" t="s">
        <v>157</v>
      </c>
      <c r="D28" s="62" t="s">
        <v>158</v>
      </c>
      <c r="E28" s="63" t="s">
        <v>159</v>
      </c>
      <c r="F28" s="110"/>
      <c r="G28" s="64"/>
    </row>
    <row r="29" spans="2:7" ht="30" customHeight="1">
      <c r="B29" s="129"/>
      <c r="C29" s="70" t="s">
        <v>160</v>
      </c>
      <c r="D29" s="62" t="s">
        <v>153</v>
      </c>
      <c r="E29" s="66" t="s">
        <v>161</v>
      </c>
      <c r="F29" s="109"/>
      <c r="G29" s="64"/>
    </row>
    <row r="30" spans="2:7" ht="30" customHeight="1">
      <c r="B30" s="129" t="s">
        <v>162</v>
      </c>
      <c r="C30" s="61" t="s">
        <v>163</v>
      </c>
      <c r="D30" s="62" t="s">
        <v>164</v>
      </c>
      <c r="E30" s="63" t="s">
        <v>165</v>
      </c>
      <c r="F30" s="110"/>
      <c r="G30" s="64"/>
    </row>
    <row r="31" spans="2:7" ht="30" customHeight="1">
      <c r="B31" s="129"/>
      <c r="C31" s="70" t="s">
        <v>166</v>
      </c>
      <c r="D31" s="62" t="s">
        <v>164</v>
      </c>
      <c r="E31" s="63" t="s">
        <v>167</v>
      </c>
      <c r="F31" s="110"/>
      <c r="G31" s="64"/>
    </row>
    <row r="32" spans="2:7" ht="48" customHeight="1">
      <c r="B32" s="130" t="s">
        <v>168</v>
      </c>
      <c r="C32" s="65" t="s">
        <v>169</v>
      </c>
      <c r="D32" s="74" t="s">
        <v>170</v>
      </c>
      <c r="E32" s="75" t="s">
        <v>116</v>
      </c>
      <c r="F32" s="114"/>
      <c r="G32" s="69"/>
    </row>
    <row r="33" spans="2:7" ht="69.5" customHeight="1">
      <c r="B33" s="131"/>
      <c r="C33" s="65" t="s">
        <v>171</v>
      </c>
      <c r="D33" s="74" t="s">
        <v>172</v>
      </c>
      <c r="E33" s="75" t="s">
        <v>116</v>
      </c>
      <c r="F33" s="114"/>
      <c r="G33" s="69"/>
    </row>
    <row r="34" spans="2:7" ht="44.5" customHeight="1">
      <c r="B34" s="131"/>
      <c r="C34" s="74" t="s">
        <v>173</v>
      </c>
      <c r="D34" s="74" t="s">
        <v>174</v>
      </c>
      <c r="E34" s="75" t="s">
        <v>116</v>
      </c>
      <c r="F34" s="114"/>
      <c r="G34" s="69"/>
    </row>
    <row r="35" spans="2:7" ht="45" customHeight="1">
      <c r="B35" s="131"/>
      <c r="C35" s="74" t="s">
        <v>175</v>
      </c>
      <c r="D35" s="76" t="s">
        <v>176</v>
      </c>
      <c r="E35" s="75" t="s">
        <v>116</v>
      </c>
      <c r="F35" s="114"/>
      <c r="G35" s="69"/>
    </row>
    <row r="36" spans="2:7" ht="30" customHeight="1">
      <c r="B36" s="131"/>
      <c r="C36" s="74" t="s">
        <v>177</v>
      </c>
      <c r="D36" s="76" t="s">
        <v>178</v>
      </c>
      <c r="E36" s="75" t="s">
        <v>116</v>
      </c>
      <c r="F36" s="114"/>
      <c r="G36" s="69"/>
    </row>
    <row r="37" spans="2:7" ht="30" customHeight="1">
      <c r="B37" s="131"/>
      <c r="C37" s="65" t="s">
        <v>179</v>
      </c>
      <c r="D37" s="76" t="s">
        <v>180</v>
      </c>
      <c r="E37" s="75" t="s">
        <v>116</v>
      </c>
      <c r="F37" s="111"/>
      <c r="G37" s="69"/>
    </row>
    <row r="38" spans="2:7" ht="30" customHeight="1">
      <c r="B38" s="131"/>
      <c r="C38" s="77" t="s">
        <v>181</v>
      </c>
      <c r="D38" s="76" t="s">
        <v>182</v>
      </c>
      <c r="E38" s="75" t="s">
        <v>116</v>
      </c>
      <c r="F38" s="114"/>
      <c r="G38" s="69"/>
    </row>
    <row r="39" spans="2:7" ht="30" customHeight="1">
      <c r="B39" s="131"/>
      <c r="C39" s="65" t="s">
        <v>75</v>
      </c>
      <c r="D39" s="76" t="s">
        <v>183</v>
      </c>
      <c r="E39" s="75" t="s">
        <v>116</v>
      </c>
      <c r="F39" s="111"/>
      <c r="G39" s="69"/>
    </row>
    <row r="40" spans="2:7" ht="30" customHeight="1">
      <c r="B40" s="130" t="s">
        <v>184</v>
      </c>
      <c r="C40" s="65" t="s">
        <v>185</v>
      </c>
      <c r="D40" s="67" t="s">
        <v>186</v>
      </c>
      <c r="E40" s="63" t="s">
        <v>116</v>
      </c>
      <c r="F40" s="111"/>
      <c r="G40" s="64"/>
    </row>
    <row r="41" spans="2:7" ht="30" customHeight="1">
      <c r="B41" s="132"/>
      <c r="C41" s="65" t="s">
        <v>43</v>
      </c>
      <c r="D41" s="78"/>
      <c r="E41" s="63" t="s">
        <v>116</v>
      </c>
      <c r="F41" s="111"/>
      <c r="G41" s="64"/>
    </row>
    <row r="42" spans="2:7" ht="33" customHeight="1"/>
  </sheetData>
  <mergeCells count="10">
    <mergeCell ref="B25:B29"/>
    <mergeCell ref="B30:B31"/>
    <mergeCell ref="B32:B39"/>
    <mergeCell ref="B40:B41"/>
    <mergeCell ref="B2:C5"/>
    <mergeCell ref="B7:C7"/>
    <mergeCell ref="B8:B16"/>
    <mergeCell ref="B17:B18"/>
    <mergeCell ref="B19:B21"/>
    <mergeCell ref="B22:B24"/>
  </mergeCells>
  <phoneticPr fontId="62"/>
  <dataValidations count="10">
    <dataValidation type="list" allowBlank="1" showInputMessage="1" showErrorMessage="1" sqref="F34:F36 F38" xr:uid="{0591CB16-898F-42FB-A5E8-174935C3D6AD}">
      <formula1>"はい,いいえ"</formula1>
    </dataValidation>
    <dataValidation type="list" allowBlank="1" showInputMessage="1" showErrorMessage="1" sqref="F41" xr:uid="{864A2EF1-2C76-4BC9-B5A7-FB692C715341}">
      <formula1>"IATF16949取得,ISO9001取得,取得していないが計画中,取得していない"</formula1>
    </dataValidation>
    <dataValidation type="list" allowBlank="1" showInputMessage="1" showErrorMessage="1" sqref="F39" xr:uid="{B748FD11-AB76-451A-95D9-02F4D0B2DB6D}">
      <formula1>"はい(30日以上の在庫有り),はい(30日未満の在庫有り),いいえ もしくはわからない,非開示"</formula1>
    </dataValidation>
    <dataValidation type="list" allowBlank="1" showInputMessage="1" showErrorMessage="1" sqref="F37" xr:uid="{55847F77-49EE-41A6-B209-7711183E0112}">
      <formula1>"はい(想定復旧時間31日未満),はい(想定復旧時間31日以上),いいえ もしくはわからない,非開示"</formula1>
    </dataValidation>
    <dataValidation type="list" allowBlank="1" showInputMessage="1" showErrorMessage="1" sqref="F40" xr:uid="{FEDD7BB2-B954-47CA-984F-EDB4588EA061}">
      <formula1>"取組み有り,取組み無し,回答不可"</formula1>
    </dataValidation>
    <dataValidation type="list" allowBlank="1" showInputMessage="1" showErrorMessage="1" sqref="F14" xr:uid="{D31DE37C-2ECE-464A-8B60-626E40E6F46E}">
      <formula1>"製品,開発品(製品化予定有り),開発品"</formula1>
    </dataValidation>
    <dataValidation type="list" allowBlank="1" showInputMessage="1" showErrorMessage="1" sqref="F27" xr:uid="{9D6EA038-75EF-4586-801E-36A2854FDF81}">
      <formula1>"実績のある代替拠点で生産が可能,緊急時は代替拠点で生産可能(実績はない),複数生産拠点無し,非開示"</formula1>
    </dataValidation>
    <dataValidation type="list" allowBlank="1" showInputMessage="1" showErrorMessage="1" sqref="F13" xr:uid="{58692EE3-10F0-4C74-85E1-03CE33657190}">
      <formula1>"一般流通品,ナミックス専用品"</formula1>
    </dataValidation>
    <dataValidation type="list" allowBlank="1" showInputMessage="1" showErrorMessage="1" sqref="F30:F31" xr:uid="{7F861E7A-7945-40FA-94F1-E1897F8196E9}">
      <formula1>"該当,非該当"</formula1>
    </dataValidation>
    <dataValidation type="list" allowBlank="1" showInputMessage="1" showErrorMessage="1" sqref="F32" xr:uid="{858DE06C-C517-4420-BE1A-E6CF907E1D19}">
      <formula1>"有り,無し（1年以内に策定予定）,無し（1年後以降に策定予定）,無し（策定予定無し）"</formula1>
    </dataValidation>
  </dataValidations>
  <pageMargins left="0.19685039370078741" right="0.19685039370078741" top="0.27559055118110237" bottom="0.23622047244094491" header="0.23622047244094491" footer="0.19685039370078741"/>
  <pageSetup paperSize="9" scale="45"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76200</xdr:colOff>
                    <xdr:row>32</xdr:row>
                    <xdr:rowOff>647700</xdr:rowOff>
                  </from>
                  <to>
                    <xdr:col>5</xdr:col>
                    <xdr:colOff>679450</xdr:colOff>
                    <xdr:row>32</xdr:row>
                    <xdr:rowOff>869950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76200</xdr:colOff>
                    <xdr:row>32</xdr:row>
                    <xdr:rowOff>381000</xdr:rowOff>
                  </from>
                  <to>
                    <xdr:col>5</xdr:col>
                    <xdr:colOff>990600</xdr:colOff>
                    <xdr:row>32</xdr:row>
                    <xdr:rowOff>609600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88900</xdr:colOff>
                    <xdr:row>32</xdr:row>
                    <xdr:rowOff>76200</xdr:rowOff>
                  </from>
                  <to>
                    <xdr:col>5</xdr:col>
                    <xdr:colOff>1765300</xdr:colOff>
                    <xdr:row>32</xdr:row>
                    <xdr:rowOff>342900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1181100</xdr:colOff>
                    <xdr:row>32</xdr:row>
                    <xdr:rowOff>88900</xdr:rowOff>
                  </from>
                  <to>
                    <xdr:col>5</xdr:col>
                    <xdr:colOff>2438400</xdr:colOff>
                    <xdr:row>32</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2070100</xdr:colOff>
                    <xdr:row>32</xdr:row>
                    <xdr:rowOff>76200</xdr:rowOff>
                  </from>
                  <to>
                    <xdr:col>5</xdr:col>
                    <xdr:colOff>3200400</xdr:colOff>
                    <xdr:row>32</xdr:row>
                    <xdr:rowOff>342900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1181100</xdr:colOff>
                    <xdr:row>32</xdr:row>
                    <xdr:rowOff>374650</xdr:rowOff>
                  </from>
                  <to>
                    <xdr:col>5</xdr:col>
                    <xdr:colOff>1866900</xdr:colOff>
                    <xdr:row>32</xdr:row>
                    <xdr:rowOff>609600</xdr:rowOff>
                  </to>
                </anchor>
              </controlPr>
            </control>
          </mc:Choice>
        </mc:AlternateContent>
        <mc:AlternateContent xmlns:mc="http://schemas.openxmlformats.org/markup-compatibility/2006">
          <mc:Choice Requires="x14">
            <control shapeId="8199" r:id="rId10" name="Check Box 7">
              <controlPr defaultSize="0" autoFill="0" autoLine="0" autoPict="0" altText="テロ（サイバーテロ含む）">
                <anchor moveWithCells="1">
                  <from>
                    <xdr:col>5</xdr:col>
                    <xdr:colOff>2057400</xdr:colOff>
                    <xdr:row>32</xdr:row>
                    <xdr:rowOff>374650</xdr:rowOff>
                  </from>
                  <to>
                    <xdr:col>5</xdr:col>
                    <xdr:colOff>3289300</xdr:colOff>
                    <xdr:row>32</xdr:row>
                    <xdr:rowOff>590550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6D40-6C46-4468-9909-F27337BE08FC}">
  <sheetPr>
    <tabColor theme="0" tint="-0.249977111117893"/>
  </sheetPr>
  <dimension ref="A1:AF13"/>
  <sheetViews>
    <sheetView showGridLines="0" topLeftCell="R1" zoomScale="85" zoomScaleNormal="85" workbookViewId="0">
      <selection activeCell="AB13" sqref="AB13:AB14"/>
    </sheetView>
  </sheetViews>
  <sheetFormatPr defaultColWidth="8.90625" defaultRowHeight="13"/>
  <cols>
    <col min="1" max="2" width="17.453125" style="80" customWidth="1"/>
    <col min="3" max="3" width="20" style="80" customWidth="1"/>
    <col min="4" max="11" width="26.90625" style="80" customWidth="1"/>
    <col min="12" max="15" width="16.1796875" style="80" customWidth="1"/>
    <col min="16" max="16" width="13.81640625" style="80" customWidth="1"/>
    <col min="17" max="27" width="15.26953125" style="80" customWidth="1"/>
    <col min="28" max="16384" width="8.90625" style="80"/>
  </cols>
  <sheetData>
    <row r="1" spans="1:32" ht="34.5" customHeight="1">
      <c r="A1" s="104"/>
      <c r="B1" s="104"/>
      <c r="C1" s="104"/>
      <c r="D1" s="104"/>
      <c r="E1" s="104"/>
      <c r="F1" s="104"/>
      <c r="G1" s="104"/>
      <c r="H1" s="104"/>
      <c r="I1" s="104"/>
      <c r="J1" s="79"/>
      <c r="K1" s="79"/>
      <c r="L1" s="79"/>
    </row>
    <row r="2" spans="1:32" ht="17.5">
      <c r="A2" s="147" t="s">
        <v>3</v>
      </c>
      <c r="B2" s="147" t="s">
        <v>66</v>
      </c>
      <c r="C2" s="147" t="s">
        <v>67</v>
      </c>
      <c r="D2" s="88">
        <v>1</v>
      </c>
      <c r="E2" s="88">
        <v>2</v>
      </c>
      <c r="F2" s="123">
        <v>3</v>
      </c>
      <c r="G2" s="123">
        <v>4</v>
      </c>
      <c r="H2" s="88">
        <v>5</v>
      </c>
      <c r="I2" s="88">
        <v>6</v>
      </c>
      <c r="J2" s="88">
        <v>7</v>
      </c>
      <c r="K2" s="88">
        <v>8</v>
      </c>
      <c r="L2" s="93">
        <v>9</v>
      </c>
      <c r="M2" s="94">
        <v>10</v>
      </c>
      <c r="N2" s="94">
        <v>11</v>
      </c>
      <c r="O2" s="94">
        <v>12</v>
      </c>
      <c r="P2" s="1">
        <v>1</v>
      </c>
      <c r="Q2" s="1">
        <v>2</v>
      </c>
      <c r="R2" s="1">
        <v>3</v>
      </c>
      <c r="S2" s="1">
        <v>4</v>
      </c>
      <c r="T2" s="1">
        <v>5</v>
      </c>
      <c r="U2" s="1">
        <v>6</v>
      </c>
      <c r="V2" s="1">
        <v>7</v>
      </c>
      <c r="W2" s="1">
        <v>8</v>
      </c>
      <c r="X2" s="1">
        <v>9</v>
      </c>
      <c r="Y2" s="1">
        <v>10</v>
      </c>
      <c r="Z2" s="1">
        <v>11</v>
      </c>
      <c r="AA2" s="1">
        <v>12</v>
      </c>
      <c r="AB2" s="151" t="s">
        <v>68</v>
      </c>
      <c r="AC2" s="152" t="s">
        <v>20</v>
      </c>
      <c r="AD2" s="152" t="s">
        <v>69</v>
      </c>
      <c r="AE2" s="152" t="s">
        <v>70</v>
      </c>
      <c r="AF2" s="149" t="s">
        <v>71</v>
      </c>
    </row>
    <row r="3" spans="1:32" s="81" customFormat="1" ht="21" customHeight="1">
      <c r="A3" s="148"/>
      <c r="B3" s="148"/>
      <c r="C3" s="148"/>
      <c r="D3" s="89" t="s">
        <v>72</v>
      </c>
      <c r="E3" s="89" t="s">
        <v>17</v>
      </c>
      <c r="F3" s="124" t="s">
        <v>22</v>
      </c>
      <c r="G3" s="124" t="s">
        <v>27</v>
      </c>
      <c r="H3" s="89" t="s">
        <v>73</v>
      </c>
      <c r="I3" s="89" t="s">
        <v>74</v>
      </c>
      <c r="J3" s="89" t="s">
        <v>75</v>
      </c>
      <c r="K3" s="89" t="s">
        <v>43</v>
      </c>
      <c r="L3" s="95" t="s">
        <v>47</v>
      </c>
      <c r="M3" s="96" t="s">
        <v>76</v>
      </c>
      <c r="N3" s="96" t="s">
        <v>57</v>
      </c>
      <c r="O3" s="96" t="s">
        <v>83</v>
      </c>
      <c r="P3" s="2" t="s">
        <v>72</v>
      </c>
      <c r="Q3" s="2" t="s">
        <v>17</v>
      </c>
      <c r="R3" s="2" t="s">
        <v>22</v>
      </c>
      <c r="S3" s="2" t="s">
        <v>27</v>
      </c>
      <c r="T3" s="2" t="s">
        <v>73</v>
      </c>
      <c r="U3" s="2" t="s">
        <v>74</v>
      </c>
      <c r="V3" s="2" t="s">
        <v>75</v>
      </c>
      <c r="W3" s="2" t="s">
        <v>43</v>
      </c>
      <c r="X3" s="2" t="s">
        <v>47</v>
      </c>
      <c r="Y3" s="2" t="s">
        <v>76</v>
      </c>
      <c r="Z3" s="2" t="s">
        <v>57</v>
      </c>
      <c r="AA3" s="2" t="s">
        <v>187</v>
      </c>
      <c r="AB3" s="151"/>
      <c r="AC3" s="151"/>
      <c r="AD3" s="151"/>
      <c r="AE3" s="151"/>
      <c r="AF3" s="150"/>
    </row>
    <row r="4" spans="1:32">
      <c r="A4" s="148"/>
      <c r="B4" s="148"/>
      <c r="C4" s="148"/>
      <c r="D4" s="90" t="s">
        <v>13</v>
      </c>
      <c r="E4" s="90" t="s">
        <v>18</v>
      </c>
      <c r="F4" s="125" t="s">
        <v>23</v>
      </c>
      <c r="G4" s="125" t="s">
        <v>28</v>
      </c>
      <c r="H4" s="90" t="s">
        <v>32</v>
      </c>
      <c r="I4" s="90" t="s">
        <v>36</v>
      </c>
      <c r="J4" s="90" t="s">
        <v>41</v>
      </c>
      <c r="K4" s="90" t="s">
        <v>44</v>
      </c>
      <c r="L4" s="97" t="s">
        <v>48</v>
      </c>
      <c r="M4" s="97" t="s">
        <v>54</v>
      </c>
      <c r="N4" s="97" t="s">
        <v>77</v>
      </c>
      <c r="O4" s="97" t="s">
        <v>62</v>
      </c>
      <c r="P4" s="3" t="s">
        <v>13</v>
      </c>
      <c r="Q4" s="3" t="s">
        <v>18</v>
      </c>
      <c r="R4" s="3" t="s">
        <v>23</v>
      </c>
      <c r="S4" s="3" t="s">
        <v>28</v>
      </c>
      <c r="T4" s="3" t="s">
        <v>32</v>
      </c>
      <c r="U4" s="3" t="s">
        <v>36</v>
      </c>
      <c r="V4" s="3" t="s">
        <v>41</v>
      </c>
      <c r="W4" s="3" t="s">
        <v>44</v>
      </c>
      <c r="X4" s="3" t="s">
        <v>48</v>
      </c>
      <c r="Y4" s="3" t="s">
        <v>54</v>
      </c>
      <c r="Z4" s="3" t="s">
        <v>77</v>
      </c>
      <c r="AA4" s="3" t="s">
        <v>62</v>
      </c>
      <c r="AB4" s="151"/>
      <c r="AC4" s="151"/>
      <c r="AD4" s="151"/>
      <c r="AE4" s="151"/>
      <c r="AF4" s="150"/>
    </row>
    <row r="5" spans="1:32">
      <c r="A5" s="148"/>
      <c r="B5" s="148"/>
      <c r="C5" s="148"/>
      <c r="D5" s="90" t="s">
        <v>14</v>
      </c>
      <c r="E5" s="90" t="s">
        <v>19</v>
      </c>
      <c r="F5" s="125" t="s">
        <v>24</v>
      </c>
      <c r="G5" s="125" t="s">
        <v>29</v>
      </c>
      <c r="H5" s="90" t="s">
        <v>33</v>
      </c>
      <c r="I5" s="90" t="s">
        <v>37</v>
      </c>
      <c r="J5" s="90" t="s">
        <v>42</v>
      </c>
      <c r="K5" s="90" t="s">
        <v>45</v>
      </c>
      <c r="L5" s="97" t="s">
        <v>49</v>
      </c>
      <c r="M5" s="97" t="s">
        <v>78</v>
      </c>
      <c r="N5" s="97" t="s">
        <v>82</v>
      </c>
      <c r="O5" s="97"/>
      <c r="P5" s="3" t="s">
        <v>14</v>
      </c>
      <c r="Q5" s="3" t="s">
        <v>19</v>
      </c>
      <c r="R5" s="3" t="s">
        <v>24</v>
      </c>
      <c r="S5" s="3" t="s">
        <v>29</v>
      </c>
      <c r="T5" s="3" t="s">
        <v>33</v>
      </c>
      <c r="U5" s="3" t="s">
        <v>37</v>
      </c>
      <c r="V5" s="3" t="s">
        <v>42</v>
      </c>
      <c r="W5" s="3" t="s">
        <v>45</v>
      </c>
      <c r="X5" s="3" t="s">
        <v>49</v>
      </c>
      <c r="Y5" s="3" t="s">
        <v>78</v>
      </c>
      <c r="Z5" s="3" t="s">
        <v>79</v>
      </c>
      <c r="AA5" s="3"/>
      <c r="AB5" s="151"/>
      <c r="AC5" s="151"/>
      <c r="AD5" s="151"/>
      <c r="AE5" s="151"/>
      <c r="AF5" s="150"/>
    </row>
    <row r="6" spans="1:32">
      <c r="A6" s="148"/>
      <c r="B6" s="148"/>
      <c r="C6" s="148"/>
      <c r="D6" s="90" t="s">
        <v>15</v>
      </c>
      <c r="E6" s="90" t="s">
        <v>20</v>
      </c>
      <c r="F6" s="125" t="s">
        <v>25</v>
      </c>
      <c r="G6" s="125" t="s">
        <v>16</v>
      </c>
      <c r="H6" s="90" t="s">
        <v>16</v>
      </c>
      <c r="I6" s="90" t="s">
        <v>80</v>
      </c>
      <c r="J6" s="90" t="s">
        <v>80</v>
      </c>
      <c r="K6" s="90" t="s">
        <v>85</v>
      </c>
      <c r="L6" s="97" t="s">
        <v>50</v>
      </c>
      <c r="M6" s="97"/>
      <c r="N6" s="97" t="s">
        <v>59</v>
      </c>
      <c r="O6" s="97"/>
      <c r="P6" s="3" t="s">
        <v>15</v>
      </c>
      <c r="Q6" s="3" t="s">
        <v>20</v>
      </c>
      <c r="R6" s="3" t="s">
        <v>25</v>
      </c>
      <c r="S6" s="3" t="s">
        <v>16</v>
      </c>
      <c r="T6" s="3" t="s">
        <v>16</v>
      </c>
      <c r="U6" s="3" t="s">
        <v>80</v>
      </c>
      <c r="V6" s="3" t="s">
        <v>80</v>
      </c>
      <c r="W6" s="3" t="s">
        <v>85</v>
      </c>
      <c r="X6" s="3" t="s">
        <v>50</v>
      </c>
      <c r="Y6" s="3"/>
      <c r="Z6" s="3" t="s">
        <v>59</v>
      </c>
      <c r="AA6" s="3"/>
      <c r="AB6" s="151"/>
      <c r="AC6" s="151"/>
      <c r="AD6" s="151"/>
      <c r="AE6" s="151"/>
      <c r="AF6" s="150"/>
    </row>
    <row r="7" spans="1:32" ht="13.5" thickBot="1">
      <c r="A7" s="148"/>
      <c r="B7" s="148"/>
      <c r="C7" s="148"/>
      <c r="D7" s="91" t="s">
        <v>89</v>
      </c>
      <c r="E7" s="91"/>
      <c r="F7" s="126"/>
      <c r="G7" s="127"/>
      <c r="H7" s="92"/>
      <c r="I7" s="91" t="s">
        <v>89</v>
      </c>
      <c r="J7" s="91" t="s">
        <v>89</v>
      </c>
      <c r="K7" s="91" t="s">
        <v>188</v>
      </c>
      <c r="L7" s="97" t="s">
        <v>51</v>
      </c>
      <c r="M7" s="97"/>
      <c r="N7" s="97"/>
      <c r="O7" s="97"/>
      <c r="P7" s="3" t="s">
        <v>89</v>
      </c>
      <c r="Q7" s="3"/>
      <c r="R7" s="3"/>
      <c r="S7" s="3"/>
      <c r="T7" s="3"/>
      <c r="U7" s="3" t="s">
        <v>89</v>
      </c>
      <c r="V7" s="3" t="s">
        <v>89</v>
      </c>
      <c r="W7" s="3" t="s">
        <v>188</v>
      </c>
      <c r="X7" s="3" t="s">
        <v>51</v>
      </c>
      <c r="Y7" s="3"/>
      <c r="Z7" s="3"/>
      <c r="AA7" s="3"/>
      <c r="AB7" s="151"/>
      <c r="AC7" s="151"/>
      <c r="AD7" s="151"/>
      <c r="AE7" s="151"/>
      <c r="AF7" s="150"/>
    </row>
    <row r="8" spans="1:32" ht="21.65" customHeight="1">
      <c r="A8" s="102" t="str">
        <f>製品情報調査票!F8&amp;""</f>
        <v/>
      </c>
      <c r="B8" s="82" t="str">
        <f>製品情報調査票!F2&amp;""</f>
        <v/>
      </c>
      <c r="C8" s="82" t="str">
        <f>製品情報調査票!F3&amp;""</f>
        <v/>
      </c>
      <c r="D8" s="48" t="str">
        <f>製品情報調査票!F27&amp;""</f>
        <v/>
      </c>
      <c r="E8" s="48" t="str">
        <f>製品情報調査票!F14&amp;""</f>
        <v/>
      </c>
      <c r="F8" s="48" t="s">
        <v>23</v>
      </c>
      <c r="G8" s="48" t="s">
        <v>16</v>
      </c>
      <c r="H8" s="48" t="str">
        <f>製品情報調査票!F40&amp;""</f>
        <v/>
      </c>
      <c r="I8" s="83" t="str">
        <f>製品情報調査票!F37&amp;""</f>
        <v/>
      </c>
      <c r="J8" s="83" t="str">
        <f>製品情報調査票!F39&amp;""</f>
        <v/>
      </c>
      <c r="K8" s="48" t="str">
        <f>IF(製品情報調査票!F41="取得していない","取得していない(使用禁止)",製品情報調査票!F41)&amp;""</f>
        <v/>
      </c>
      <c r="L8" s="105" t="s">
        <v>49</v>
      </c>
      <c r="M8" s="105" t="s">
        <v>54</v>
      </c>
      <c r="N8" s="105" t="s">
        <v>77</v>
      </c>
      <c r="O8" s="105"/>
      <c r="P8" s="4" t="str">
        <f>IF(D8="実績のある代替拠点で生産が可能","10","")&amp;IF(D8="緊急時は代替拠点で生産可能(実績はない)","8","")&amp;IF(D8="複数生産拠点無し","5","")&amp;IF(D8="非開示","5","")</f>
        <v/>
      </c>
      <c r="Q8" s="4" t="str">
        <f>IF(E8="製品","10","")&amp;IF(E8="開発品(製品化予定有り)","8","")&amp;IF(E8="開発品","3","")</f>
        <v/>
      </c>
      <c r="R8" s="4" t="str">
        <f>IF(F8="有機物:3ヶ月以上/無機物:12ヶ月以上","10","")&amp;IF(F8="有機物:3ヶ月未満1ヶ月以上/無機物:12ヶ月未満6ヶ月以上","7","")&amp;IF(F8="有機物:1ヶ月未満/無機物:6ヶ月未満 またはわからない","3","")</f>
        <v>10</v>
      </c>
      <c r="S8" s="4" t="str">
        <f>IF(G8="常温(温度指定無し)","10","")&amp;IF(G8="常温以外","5","")&amp;IF(G8="回答不可","5","")</f>
        <v>5</v>
      </c>
      <c r="T8" s="4" t="str">
        <f>IF(H8="取組み有り","10","")&amp;IF(H8="取組み無し","0","")&amp;IF(H8="回答不可","0","")</f>
        <v/>
      </c>
      <c r="U8" s="4" t="str">
        <f>IF(I8="はい(想定復旧時間31日未満)","10","")&amp;IF(I8="はい(想定復旧時間31日以上)","7","")&amp;IF(I8="いいえ もしくはわからない","3","")&amp;IF(I8="非開示","3","")</f>
        <v/>
      </c>
      <c r="V8" s="4" t="str">
        <f>IF(J8="はい(30日以上の在庫有り)","10","")&amp;IF(J8="はい(30日未満の在庫有り)","7","")&amp;IF(J8="いいえ もしくはわからない","3","")&amp;IF(J8="非開示","3","")</f>
        <v/>
      </c>
      <c r="W8" s="4" t="str">
        <f>IF(K8="取得していないが計画中","3","")&amp;IF(K8="IATF16949取得","10","")&amp;IF(K8="ISO9001取得","7","")&amp;IF(K8="取得していない(使用禁止)","0","")</f>
        <v/>
      </c>
      <c r="X8" s="4" t="str">
        <f>IF(L8="成分のCAS NO開示かつ成分比率も開示","10","")&amp;IF(L8="一部成分のCAS NO非開示かつ成分比率も開示","7","")&amp;IF(L8="成分一切非開示・成分比率も曖昧","5","")&amp;IF(L8="未回答","5","")</f>
        <v>7</v>
      </c>
      <c r="Y8" s="4" t="str">
        <f>IF(M8="対応する","10","")&amp;IF(M8="対応しない(使用禁止)","0","")</f>
        <v>10</v>
      </c>
      <c r="Z8" s="4" t="str">
        <f>IF(N8="ブラックリスト掲載なし","10","")&amp;IF(N8="ブラックリスト掲載あり(使用禁止)","0","")&amp;IF(N8="新規サプライヤー","0","")</f>
        <v>10</v>
      </c>
      <c r="AA8" s="4"/>
      <c r="AB8" s="4" t="e">
        <f>VALUE(P8+Q8+R8+S8+T8+U8+V8+W8+X8+Y8+Z8+AA8)</f>
        <v>#VALUE!</v>
      </c>
      <c r="AC8" s="4" t="str">
        <f>IF(E8="開発品(製品化予定有り)","-10","")&amp;IF(E8="開発品","-10","")&amp;IF(E8="製品","0","")</f>
        <v/>
      </c>
      <c r="AD8" s="4" t="str">
        <f>IF(N8="ブラックリスト掲載なし","0","")&amp;IF(N8="ブラックリスト掲載あり","0","")&amp;IF(N8="新規サプライヤー","0","")</f>
        <v>0</v>
      </c>
      <c r="AE8" s="4" t="e">
        <f>110+AC8+AD8</f>
        <v>#VALUE!</v>
      </c>
      <c r="AF8" s="9" t="e">
        <f>(AB8*100/110)+(AC8+AD8)</f>
        <v>#VALUE!</v>
      </c>
    </row>
    <row r="12" spans="1:32" ht="16.5">
      <c r="A12" s="128" t="s">
        <v>191</v>
      </c>
    </row>
    <row r="13" spans="1:32" ht="16.5">
      <c r="A13" s="89" t="s">
        <v>192</v>
      </c>
    </row>
  </sheetData>
  <mergeCells count="8">
    <mergeCell ref="A2:A7"/>
    <mergeCell ref="B2:B7"/>
    <mergeCell ref="C2:C7"/>
    <mergeCell ref="AF2:AF7"/>
    <mergeCell ref="AB2:AB7"/>
    <mergeCell ref="AC2:AC7"/>
    <mergeCell ref="AD2:AD7"/>
    <mergeCell ref="AE2:AE7"/>
  </mergeCells>
  <phoneticPr fontId="62"/>
  <dataValidations count="6">
    <dataValidation type="list" allowBlank="1" showInputMessage="1" showErrorMessage="1" sqref="M8" xr:uid="{C307B7EE-9238-4F52-873E-4339D1586767}">
      <formula1>$M$4:$M$5</formula1>
    </dataValidation>
    <dataValidation type="list" allowBlank="1" showInputMessage="1" showErrorMessage="1" sqref="O8" xr:uid="{A8CA918F-DE94-4BD1-95E7-9F9FF5714814}">
      <formula1>$O$4</formula1>
    </dataValidation>
    <dataValidation type="list" allowBlank="1" showInputMessage="1" showErrorMessage="1" sqref="L8" xr:uid="{B457B22A-E8D9-4B5B-8DC9-C379681418FB}">
      <formula1>$L$4:$L$7</formula1>
    </dataValidation>
    <dataValidation type="list" allowBlank="1" showInputMessage="1" showErrorMessage="1" sqref="N8" xr:uid="{CE8FFCCB-FCC0-4D55-9791-ADD8D63B22B7}">
      <formula1>$N$4:$N$6</formula1>
    </dataValidation>
    <dataValidation type="list" allowBlank="1" showInputMessage="1" showErrorMessage="1" sqref="F8" xr:uid="{4FB75EDC-6772-483D-A1E4-EE5F1AD3CDC0}">
      <formula1>$F$4:$F$6</formula1>
    </dataValidation>
    <dataValidation type="list" allowBlank="1" showInputMessage="1" showErrorMessage="1" sqref="G8" xr:uid="{11940465-B723-4A05-A288-2CF338A7B762}">
      <formula1>$G$4:$G$6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pageSetUpPr fitToPage="1"/>
  </sheetPr>
  <dimension ref="A1:V30"/>
  <sheetViews>
    <sheetView showGridLines="0" zoomScale="70" zoomScaleNormal="70" zoomScaleSheetLayoutView="40" workbookViewId="0">
      <pane ySplit="9" topLeftCell="A10" activePane="bottomLeft" state="frozen"/>
      <selection activeCell="AB13" sqref="AB13:AB14"/>
      <selection pane="bottomLeft" activeCell="AB13" sqref="AB13:AB14"/>
    </sheetView>
  </sheetViews>
  <sheetFormatPr defaultColWidth="10.1796875" defaultRowHeight="13"/>
  <cols>
    <col min="1" max="1" width="5" style="5" customWidth="1"/>
    <col min="2" max="2" width="1.453125" style="5" customWidth="1"/>
    <col min="3" max="3" width="11" style="5" customWidth="1"/>
    <col min="4" max="4" width="43.453125" style="5" customWidth="1"/>
    <col min="5" max="5" width="30.453125" style="6" customWidth="1"/>
    <col min="6" max="6" width="10.1796875" style="6" customWidth="1"/>
    <col min="7" max="7" width="36.81640625" style="6" customWidth="1"/>
    <col min="8" max="8" width="8.453125" style="6" customWidth="1"/>
    <col min="9" max="9" width="36.81640625" style="6" customWidth="1"/>
    <col min="10" max="10" width="8.453125" style="6" customWidth="1"/>
    <col min="11" max="11" width="36.81640625" style="6" customWidth="1"/>
    <col min="12" max="12" width="8.453125" style="6" customWidth="1"/>
    <col min="13" max="13" width="57.81640625" style="5" customWidth="1"/>
    <col min="14" max="14" width="25.54296875" style="5" customWidth="1"/>
    <col min="15" max="15" width="0.81640625" style="5" customWidth="1"/>
    <col min="16" max="16" width="4.7265625" style="5" customWidth="1"/>
    <col min="17" max="255" width="10.1796875" style="5"/>
    <col min="256" max="256" width="5" style="5" customWidth="1"/>
    <col min="257" max="257" width="0.54296875" style="5" customWidth="1"/>
    <col min="258" max="258" width="10.1796875" style="5"/>
    <col min="259" max="259" width="4.81640625" style="5" customWidth="1"/>
    <col min="260" max="260" width="34.453125" style="5" customWidth="1"/>
    <col min="261" max="261" width="19" style="5" customWidth="1"/>
    <col min="262" max="262" width="26.1796875" style="5" customWidth="1"/>
    <col min="263" max="263" width="6.453125" style="5" customWidth="1"/>
    <col min="264" max="264" width="22.453125" style="5" customWidth="1"/>
    <col min="265" max="265" width="5.1796875" style="5" customWidth="1"/>
    <col min="266" max="266" width="26.1796875" style="5" customWidth="1"/>
    <col min="267" max="267" width="6" style="5" customWidth="1"/>
    <col min="268" max="268" width="23.54296875" style="5" customWidth="1"/>
    <col min="269" max="269" width="14" style="5" customWidth="1"/>
    <col min="270" max="270" width="0.81640625" style="5" customWidth="1"/>
    <col min="271" max="511" width="10.1796875" style="5"/>
    <col min="512" max="512" width="5" style="5" customWidth="1"/>
    <col min="513" max="513" width="0.54296875" style="5" customWidth="1"/>
    <col min="514" max="514" width="10.1796875" style="5"/>
    <col min="515" max="515" width="4.81640625" style="5" customWidth="1"/>
    <col min="516" max="516" width="34.453125" style="5" customWidth="1"/>
    <col min="517" max="517" width="19" style="5" customWidth="1"/>
    <col min="518" max="518" width="26.1796875" style="5" customWidth="1"/>
    <col min="519" max="519" width="6.453125" style="5" customWidth="1"/>
    <col min="520" max="520" width="22.453125" style="5" customWidth="1"/>
    <col min="521" max="521" width="5.1796875" style="5" customWidth="1"/>
    <col min="522" max="522" width="26.1796875" style="5" customWidth="1"/>
    <col min="523" max="523" width="6" style="5" customWidth="1"/>
    <col min="524" max="524" width="23.54296875" style="5" customWidth="1"/>
    <col min="525" max="525" width="14" style="5" customWidth="1"/>
    <col min="526" max="526" width="0.81640625" style="5" customWidth="1"/>
    <col min="527" max="767" width="10.1796875" style="5"/>
    <col min="768" max="768" width="5" style="5" customWidth="1"/>
    <col min="769" max="769" width="0.54296875" style="5" customWidth="1"/>
    <col min="770" max="770" width="10.1796875" style="5"/>
    <col min="771" max="771" width="4.81640625" style="5" customWidth="1"/>
    <col min="772" max="772" width="34.453125" style="5" customWidth="1"/>
    <col min="773" max="773" width="19" style="5" customWidth="1"/>
    <col min="774" max="774" width="26.1796875" style="5" customWidth="1"/>
    <col min="775" max="775" width="6.453125" style="5" customWidth="1"/>
    <col min="776" max="776" width="22.453125" style="5" customWidth="1"/>
    <col min="777" max="777" width="5.1796875" style="5" customWidth="1"/>
    <col min="778" max="778" width="26.1796875" style="5" customWidth="1"/>
    <col min="779" max="779" width="6" style="5" customWidth="1"/>
    <col min="780" max="780" width="23.54296875" style="5" customWidth="1"/>
    <col min="781" max="781" width="14" style="5" customWidth="1"/>
    <col min="782" max="782" width="0.81640625" style="5" customWidth="1"/>
    <col min="783" max="1023" width="10.1796875" style="5"/>
    <col min="1024" max="1024" width="5" style="5" customWidth="1"/>
    <col min="1025" max="1025" width="0.54296875" style="5" customWidth="1"/>
    <col min="1026" max="1026" width="10.1796875" style="5"/>
    <col min="1027" max="1027" width="4.81640625" style="5" customWidth="1"/>
    <col min="1028" max="1028" width="34.453125" style="5" customWidth="1"/>
    <col min="1029" max="1029" width="19" style="5" customWidth="1"/>
    <col min="1030" max="1030" width="26.1796875" style="5" customWidth="1"/>
    <col min="1031" max="1031" width="6.453125" style="5" customWidth="1"/>
    <col min="1032" max="1032" width="22.453125" style="5" customWidth="1"/>
    <col min="1033" max="1033" width="5.1796875" style="5" customWidth="1"/>
    <col min="1034" max="1034" width="26.1796875" style="5" customWidth="1"/>
    <col min="1035" max="1035" width="6" style="5" customWidth="1"/>
    <col min="1036" max="1036" width="23.54296875" style="5" customWidth="1"/>
    <col min="1037" max="1037" width="14" style="5" customWidth="1"/>
    <col min="1038" max="1038" width="0.81640625" style="5" customWidth="1"/>
    <col min="1039" max="1279" width="10.1796875" style="5"/>
    <col min="1280" max="1280" width="5" style="5" customWidth="1"/>
    <col min="1281" max="1281" width="0.54296875" style="5" customWidth="1"/>
    <col min="1282" max="1282" width="10.1796875" style="5"/>
    <col min="1283" max="1283" width="4.81640625" style="5" customWidth="1"/>
    <col min="1284" max="1284" width="34.453125" style="5" customWidth="1"/>
    <col min="1285" max="1285" width="19" style="5" customWidth="1"/>
    <col min="1286" max="1286" width="26.1796875" style="5" customWidth="1"/>
    <col min="1287" max="1287" width="6.453125" style="5" customWidth="1"/>
    <col min="1288" max="1288" width="22.453125" style="5" customWidth="1"/>
    <col min="1289" max="1289" width="5.1796875" style="5" customWidth="1"/>
    <col min="1290" max="1290" width="26.1796875" style="5" customWidth="1"/>
    <col min="1291" max="1291" width="6" style="5" customWidth="1"/>
    <col min="1292" max="1292" width="23.54296875" style="5" customWidth="1"/>
    <col min="1293" max="1293" width="14" style="5" customWidth="1"/>
    <col min="1294" max="1294" width="0.81640625" style="5" customWidth="1"/>
    <col min="1295" max="1535" width="10.1796875" style="5"/>
    <col min="1536" max="1536" width="5" style="5" customWidth="1"/>
    <col min="1537" max="1537" width="0.54296875" style="5" customWidth="1"/>
    <col min="1538" max="1538" width="10.1796875" style="5"/>
    <col min="1539" max="1539" width="4.81640625" style="5" customWidth="1"/>
    <col min="1540" max="1540" width="34.453125" style="5" customWidth="1"/>
    <col min="1541" max="1541" width="19" style="5" customWidth="1"/>
    <col min="1542" max="1542" width="26.1796875" style="5" customWidth="1"/>
    <col min="1543" max="1543" width="6.453125" style="5" customWidth="1"/>
    <col min="1544" max="1544" width="22.453125" style="5" customWidth="1"/>
    <col min="1545" max="1545" width="5.1796875" style="5" customWidth="1"/>
    <col min="1546" max="1546" width="26.1796875" style="5" customWidth="1"/>
    <col min="1547" max="1547" width="6" style="5" customWidth="1"/>
    <col min="1548" max="1548" width="23.54296875" style="5" customWidth="1"/>
    <col min="1549" max="1549" width="14" style="5" customWidth="1"/>
    <col min="1550" max="1550" width="0.81640625" style="5" customWidth="1"/>
    <col min="1551" max="1791" width="10.1796875" style="5"/>
    <col min="1792" max="1792" width="5" style="5" customWidth="1"/>
    <col min="1793" max="1793" width="0.54296875" style="5" customWidth="1"/>
    <col min="1794" max="1794" width="10.1796875" style="5"/>
    <col min="1795" max="1795" width="4.81640625" style="5" customWidth="1"/>
    <col min="1796" max="1796" width="34.453125" style="5" customWidth="1"/>
    <col min="1797" max="1797" width="19" style="5" customWidth="1"/>
    <col min="1798" max="1798" width="26.1796875" style="5" customWidth="1"/>
    <col min="1799" max="1799" width="6.453125" style="5" customWidth="1"/>
    <col min="1800" max="1800" width="22.453125" style="5" customWidth="1"/>
    <col min="1801" max="1801" width="5.1796875" style="5" customWidth="1"/>
    <col min="1802" max="1802" width="26.1796875" style="5" customWidth="1"/>
    <col min="1803" max="1803" width="6" style="5" customWidth="1"/>
    <col min="1804" max="1804" width="23.54296875" style="5" customWidth="1"/>
    <col min="1805" max="1805" width="14" style="5" customWidth="1"/>
    <col min="1806" max="1806" width="0.81640625" style="5" customWidth="1"/>
    <col min="1807" max="2047" width="10.1796875" style="5"/>
    <col min="2048" max="2048" width="5" style="5" customWidth="1"/>
    <col min="2049" max="2049" width="0.54296875" style="5" customWidth="1"/>
    <col min="2050" max="2050" width="10.1796875" style="5"/>
    <col min="2051" max="2051" width="4.81640625" style="5" customWidth="1"/>
    <col min="2052" max="2052" width="34.453125" style="5" customWidth="1"/>
    <col min="2053" max="2053" width="19" style="5" customWidth="1"/>
    <col min="2054" max="2054" width="26.1796875" style="5" customWidth="1"/>
    <col min="2055" max="2055" width="6.453125" style="5" customWidth="1"/>
    <col min="2056" max="2056" width="22.453125" style="5" customWidth="1"/>
    <col min="2057" max="2057" width="5.1796875" style="5" customWidth="1"/>
    <col min="2058" max="2058" width="26.1796875" style="5" customWidth="1"/>
    <col min="2059" max="2059" width="6" style="5" customWidth="1"/>
    <col min="2060" max="2060" width="23.54296875" style="5" customWidth="1"/>
    <col min="2061" max="2061" width="14" style="5" customWidth="1"/>
    <col min="2062" max="2062" width="0.81640625" style="5" customWidth="1"/>
    <col min="2063" max="2303" width="10.1796875" style="5"/>
    <col min="2304" max="2304" width="5" style="5" customWidth="1"/>
    <col min="2305" max="2305" width="0.54296875" style="5" customWidth="1"/>
    <col min="2306" max="2306" width="10.1796875" style="5"/>
    <col min="2307" max="2307" width="4.81640625" style="5" customWidth="1"/>
    <col min="2308" max="2308" width="34.453125" style="5" customWidth="1"/>
    <col min="2309" max="2309" width="19" style="5" customWidth="1"/>
    <col min="2310" max="2310" width="26.1796875" style="5" customWidth="1"/>
    <col min="2311" max="2311" width="6.453125" style="5" customWidth="1"/>
    <col min="2312" max="2312" width="22.453125" style="5" customWidth="1"/>
    <col min="2313" max="2313" width="5.1796875" style="5" customWidth="1"/>
    <col min="2314" max="2314" width="26.1796875" style="5" customWidth="1"/>
    <col min="2315" max="2315" width="6" style="5" customWidth="1"/>
    <col min="2316" max="2316" width="23.54296875" style="5" customWidth="1"/>
    <col min="2317" max="2317" width="14" style="5" customWidth="1"/>
    <col min="2318" max="2318" width="0.81640625" style="5" customWidth="1"/>
    <col min="2319" max="2559" width="10.1796875" style="5"/>
    <col min="2560" max="2560" width="5" style="5" customWidth="1"/>
    <col min="2561" max="2561" width="0.54296875" style="5" customWidth="1"/>
    <col min="2562" max="2562" width="10.1796875" style="5"/>
    <col min="2563" max="2563" width="4.81640625" style="5" customWidth="1"/>
    <col min="2564" max="2564" width="34.453125" style="5" customWidth="1"/>
    <col min="2565" max="2565" width="19" style="5" customWidth="1"/>
    <col min="2566" max="2566" width="26.1796875" style="5" customWidth="1"/>
    <col min="2567" max="2567" width="6.453125" style="5" customWidth="1"/>
    <col min="2568" max="2568" width="22.453125" style="5" customWidth="1"/>
    <col min="2569" max="2569" width="5.1796875" style="5" customWidth="1"/>
    <col min="2570" max="2570" width="26.1796875" style="5" customWidth="1"/>
    <col min="2571" max="2571" width="6" style="5" customWidth="1"/>
    <col min="2572" max="2572" width="23.54296875" style="5" customWidth="1"/>
    <col min="2573" max="2573" width="14" style="5" customWidth="1"/>
    <col min="2574" max="2574" width="0.81640625" style="5" customWidth="1"/>
    <col min="2575" max="2815" width="10.1796875" style="5"/>
    <col min="2816" max="2816" width="5" style="5" customWidth="1"/>
    <col min="2817" max="2817" width="0.54296875" style="5" customWidth="1"/>
    <col min="2818" max="2818" width="10.1796875" style="5"/>
    <col min="2819" max="2819" width="4.81640625" style="5" customWidth="1"/>
    <col min="2820" max="2820" width="34.453125" style="5" customWidth="1"/>
    <col min="2821" max="2821" width="19" style="5" customWidth="1"/>
    <col min="2822" max="2822" width="26.1796875" style="5" customWidth="1"/>
    <col min="2823" max="2823" width="6.453125" style="5" customWidth="1"/>
    <col min="2824" max="2824" width="22.453125" style="5" customWidth="1"/>
    <col min="2825" max="2825" width="5.1796875" style="5" customWidth="1"/>
    <col min="2826" max="2826" width="26.1796875" style="5" customWidth="1"/>
    <col min="2827" max="2827" width="6" style="5" customWidth="1"/>
    <col min="2828" max="2828" width="23.54296875" style="5" customWidth="1"/>
    <col min="2829" max="2829" width="14" style="5" customWidth="1"/>
    <col min="2830" max="2830" width="0.81640625" style="5" customWidth="1"/>
    <col min="2831" max="3071" width="10.1796875" style="5"/>
    <col min="3072" max="3072" width="5" style="5" customWidth="1"/>
    <col min="3073" max="3073" width="0.54296875" style="5" customWidth="1"/>
    <col min="3074" max="3074" width="10.1796875" style="5"/>
    <col min="3075" max="3075" width="4.81640625" style="5" customWidth="1"/>
    <col min="3076" max="3076" width="34.453125" style="5" customWidth="1"/>
    <col min="3077" max="3077" width="19" style="5" customWidth="1"/>
    <col min="3078" max="3078" width="26.1796875" style="5" customWidth="1"/>
    <col min="3079" max="3079" width="6.453125" style="5" customWidth="1"/>
    <col min="3080" max="3080" width="22.453125" style="5" customWidth="1"/>
    <col min="3081" max="3081" width="5.1796875" style="5" customWidth="1"/>
    <col min="3082" max="3082" width="26.1796875" style="5" customWidth="1"/>
    <col min="3083" max="3083" width="6" style="5" customWidth="1"/>
    <col min="3084" max="3084" width="23.54296875" style="5" customWidth="1"/>
    <col min="3085" max="3085" width="14" style="5" customWidth="1"/>
    <col min="3086" max="3086" width="0.81640625" style="5" customWidth="1"/>
    <col min="3087" max="3327" width="10.1796875" style="5"/>
    <col min="3328" max="3328" width="5" style="5" customWidth="1"/>
    <col min="3329" max="3329" width="0.54296875" style="5" customWidth="1"/>
    <col min="3330" max="3330" width="10.1796875" style="5"/>
    <col min="3331" max="3331" width="4.81640625" style="5" customWidth="1"/>
    <col min="3332" max="3332" width="34.453125" style="5" customWidth="1"/>
    <col min="3333" max="3333" width="19" style="5" customWidth="1"/>
    <col min="3334" max="3334" width="26.1796875" style="5" customWidth="1"/>
    <col min="3335" max="3335" width="6.453125" style="5" customWidth="1"/>
    <col min="3336" max="3336" width="22.453125" style="5" customWidth="1"/>
    <col min="3337" max="3337" width="5.1796875" style="5" customWidth="1"/>
    <col min="3338" max="3338" width="26.1796875" style="5" customWidth="1"/>
    <col min="3339" max="3339" width="6" style="5" customWidth="1"/>
    <col min="3340" max="3340" width="23.54296875" style="5" customWidth="1"/>
    <col min="3341" max="3341" width="14" style="5" customWidth="1"/>
    <col min="3342" max="3342" width="0.81640625" style="5" customWidth="1"/>
    <col min="3343" max="3583" width="10.1796875" style="5"/>
    <col min="3584" max="3584" width="5" style="5" customWidth="1"/>
    <col min="3585" max="3585" width="0.54296875" style="5" customWidth="1"/>
    <col min="3586" max="3586" width="10.1796875" style="5"/>
    <col min="3587" max="3587" width="4.81640625" style="5" customWidth="1"/>
    <col min="3588" max="3588" width="34.453125" style="5" customWidth="1"/>
    <col min="3589" max="3589" width="19" style="5" customWidth="1"/>
    <col min="3590" max="3590" width="26.1796875" style="5" customWidth="1"/>
    <col min="3591" max="3591" width="6.453125" style="5" customWidth="1"/>
    <col min="3592" max="3592" width="22.453125" style="5" customWidth="1"/>
    <col min="3593" max="3593" width="5.1796875" style="5" customWidth="1"/>
    <col min="3594" max="3594" width="26.1796875" style="5" customWidth="1"/>
    <col min="3595" max="3595" width="6" style="5" customWidth="1"/>
    <col min="3596" max="3596" width="23.54296875" style="5" customWidth="1"/>
    <col min="3597" max="3597" width="14" style="5" customWidth="1"/>
    <col min="3598" max="3598" width="0.81640625" style="5" customWidth="1"/>
    <col min="3599" max="3839" width="10.1796875" style="5"/>
    <col min="3840" max="3840" width="5" style="5" customWidth="1"/>
    <col min="3841" max="3841" width="0.54296875" style="5" customWidth="1"/>
    <col min="3842" max="3842" width="10.1796875" style="5"/>
    <col min="3843" max="3843" width="4.81640625" style="5" customWidth="1"/>
    <col min="3844" max="3844" width="34.453125" style="5" customWidth="1"/>
    <col min="3845" max="3845" width="19" style="5" customWidth="1"/>
    <col min="3846" max="3846" width="26.1796875" style="5" customWidth="1"/>
    <col min="3847" max="3847" width="6.453125" style="5" customWidth="1"/>
    <col min="3848" max="3848" width="22.453125" style="5" customWidth="1"/>
    <col min="3849" max="3849" width="5.1796875" style="5" customWidth="1"/>
    <col min="3850" max="3850" width="26.1796875" style="5" customWidth="1"/>
    <col min="3851" max="3851" width="6" style="5" customWidth="1"/>
    <col min="3852" max="3852" width="23.54296875" style="5" customWidth="1"/>
    <col min="3853" max="3853" width="14" style="5" customWidth="1"/>
    <col min="3854" max="3854" width="0.81640625" style="5" customWidth="1"/>
    <col min="3855" max="4095" width="10.1796875" style="5"/>
    <col min="4096" max="4096" width="5" style="5" customWidth="1"/>
    <col min="4097" max="4097" width="0.54296875" style="5" customWidth="1"/>
    <col min="4098" max="4098" width="10.1796875" style="5"/>
    <col min="4099" max="4099" width="4.81640625" style="5" customWidth="1"/>
    <col min="4100" max="4100" width="34.453125" style="5" customWidth="1"/>
    <col min="4101" max="4101" width="19" style="5" customWidth="1"/>
    <col min="4102" max="4102" width="26.1796875" style="5" customWidth="1"/>
    <col min="4103" max="4103" width="6.453125" style="5" customWidth="1"/>
    <col min="4104" max="4104" width="22.453125" style="5" customWidth="1"/>
    <col min="4105" max="4105" width="5.1796875" style="5" customWidth="1"/>
    <col min="4106" max="4106" width="26.1796875" style="5" customWidth="1"/>
    <col min="4107" max="4107" width="6" style="5" customWidth="1"/>
    <col min="4108" max="4108" width="23.54296875" style="5" customWidth="1"/>
    <col min="4109" max="4109" width="14" style="5" customWidth="1"/>
    <col min="4110" max="4110" width="0.81640625" style="5" customWidth="1"/>
    <col min="4111" max="4351" width="10.1796875" style="5"/>
    <col min="4352" max="4352" width="5" style="5" customWidth="1"/>
    <col min="4353" max="4353" width="0.54296875" style="5" customWidth="1"/>
    <col min="4354" max="4354" width="10.1796875" style="5"/>
    <col min="4355" max="4355" width="4.81640625" style="5" customWidth="1"/>
    <col min="4356" max="4356" width="34.453125" style="5" customWidth="1"/>
    <col min="4357" max="4357" width="19" style="5" customWidth="1"/>
    <col min="4358" max="4358" width="26.1796875" style="5" customWidth="1"/>
    <col min="4359" max="4359" width="6.453125" style="5" customWidth="1"/>
    <col min="4360" max="4360" width="22.453125" style="5" customWidth="1"/>
    <col min="4361" max="4361" width="5.1796875" style="5" customWidth="1"/>
    <col min="4362" max="4362" width="26.1796875" style="5" customWidth="1"/>
    <col min="4363" max="4363" width="6" style="5" customWidth="1"/>
    <col min="4364" max="4364" width="23.54296875" style="5" customWidth="1"/>
    <col min="4365" max="4365" width="14" style="5" customWidth="1"/>
    <col min="4366" max="4366" width="0.81640625" style="5" customWidth="1"/>
    <col min="4367" max="4607" width="10.1796875" style="5"/>
    <col min="4608" max="4608" width="5" style="5" customWidth="1"/>
    <col min="4609" max="4609" width="0.54296875" style="5" customWidth="1"/>
    <col min="4610" max="4610" width="10.1796875" style="5"/>
    <col min="4611" max="4611" width="4.81640625" style="5" customWidth="1"/>
    <col min="4612" max="4612" width="34.453125" style="5" customWidth="1"/>
    <col min="4613" max="4613" width="19" style="5" customWidth="1"/>
    <col min="4614" max="4614" width="26.1796875" style="5" customWidth="1"/>
    <col min="4615" max="4615" width="6.453125" style="5" customWidth="1"/>
    <col min="4616" max="4616" width="22.453125" style="5" customWidth="1"/>
    <col min="4617" max="4617" width="5.1796875" style="5" customWidth="1"/>
    <col min="4618" max="4618" width="26.1796875" style="5" customWidth="1"/>
    <col min="4619" max="4619" width="6" style="5" customWidth="1"/>
    <col min="4620" max="4620" width="23.54296875" style="5" customWidth="1"/>
    <col min="4621" max="4621" width="14" style="5" customWidth="1"/>
    <col min="4622" max="4622" width="0.81640625" style="5" customWidth="1"/>
    <col min="4623" max="4863" width="10.1796875" style="5"/>
    <col min="4864" max="4864" width="5" style="5" customWidth="1"/>
    <col min="4865" max="4865" width="0.54296875" style="5" customWidth="1"/>
    <col min="4866" max="4866" width="10.1796875" style="5"/>
    <col min="4867" max="4867" width="4.81640625" style="5" customWidth="1"/>
    <col min="4868" max="4868" width="34.453125" style="5" customWidth="1"/>
    <col min="4869" max="4869" width="19" style="5" customWidth="1"/>
    <col min="4870" max="4870" width="26.1796875" style="5" customWidth="1"/>
    <col min="4871" max="4871" width="6.453125" style="5" customWidth="1"/>
    <col min="4872" max="4872" width="22.453125" style="5" customWidth="1"/>
    <col min="4873" max="4873" width="5.1796875" style="5" customWidth="1"/>
    <col min="4874" max="4874" width="26.1796875" style="5" customWidth="1"/>
    <col min="4875" max="4875" width="6" style="5" customWidth="1"/>
    <col min="4876" max="4876" width="23.54296875" style="5" customWidth="1"/>
    <col min="4877" max="4877" width="14" style="5" customWidth="1"/>
    <col min="4878" max="4878" width="0.81640625" style="5" customWidth="1"/>
    <col min="4879" max="5119" width="10.1796875" style="5"/>
    <col min="5120" max="5120" width="5" style="5" customWidth="1"/>
    <col min="5121" max="5121" width="0.54296875" style="5" customWidth="1"/>
    <col min="5122" max="5122" width="10.1796875" style="5"/>
    <col min="5123" max="5123" width="4.81640625" style="5" customWidth="1"/>
    <col min="5124" max="5124" width="34.453125" style="5" customWidth="1"/>
    <col min="5125" max="5125" width="19" style="5" customWidth="1"/>
    <col min="5126" max="5126" width="26.1796875" style="5" customWidth="1"/>
    <col min="5127" max="5127" width="6.453125" style="5" customWidth="1"/>
    <col min="5128" max="5128" width="22.453125" style="5" customWidth="1"/>
    <col min="5129" max="5129" width="5.1796875" style="5" customWidth="1"/>
    <col min="5130" max="5130" width="26.1796875" style="5" customWidth="1"/>
    <col min="5131" max="5131" width="6" style="5" customWidth="1"/>
    <col min="5132" max="5132" width="23.54296875" style="5" customWidth="1"/>
    <col min="5133" max="5133" width="14" style="5" customWidth="1"/>
    <col min="5134" max="5134" width="0.81640625" style="5" customWidth="1"/>
    <col min="5135" max="5375" width="10.1796875" style="5"/>
    <col min="5376" max="5376" width="5" style="5" customWidth="1"/>
    <col min="5377" max="5377" width="0.54296875" style="5" customWidth="1"/>
    <col min="5378" max="5378" width="10.1796875" style="5"/>
    <col min="5379" max="5379" width="4.81640625" style="5" customWidth="1"/>
    <col min="5380" max="5380" width="34.453125" style="5" customWidth="1"/>
    <col min="5381" max="5381" width="19" style="5" customWidth="1"/>
    <col min="5382" max="5382" width="26.1796875" style="5" customWidth="1"/>
    <col min="5383" max="5383" width="6.453125" style="5" customWidth="1"/>
    <col min="5384" max="5384" width="22.453125" style="5" customWidth="1"/>
    <col min="5385" max="5385" width="5.1796875" style="5" customWidth="1"/>
    <col min="5386" max="5386" width="26.1796875" style="5" customWidth="1"/>
    <col min="5387" max="5387" width="6" style="5" customWidth="1"/>
    <col min="5388" max="5388" width="23.54296875" style="5" customWidth="1"/>
    <col min="5389" max="5389" width="14" style="5" customWidth="1"/>
    <col min="5390" max="5390" width="0.81640625" style="5" customWidth="1"/>
    <col min="5391" max="5631" width="10.1796875" style="5"/>
    <col min="5632" max="5632" width="5" style="5" customWidth="1"/>
    <col min="5633" max="5633" width="0.54296875" style="5" customWidth="1"/>
    <col min="5634" max="5634" width="10.1796875" style="5"/>
    <col min="5635" max="5635" width="4.81640625" style="5" customWidth="1"/>
    <col min="5636" max="5636" width="34.453125" style="5" customWidth="1"/>
    <col min="5637" max="5637" width="19" style="5" customWidth="1"/>
    <col min="5638" max="5638" width="26.1796875" style="5" customWidth="1"/>
    <col min="5639" max="5639" width="6.453125" style="5" customWidth="1"/>
    <col min="5640" max="5640" width="22.453125" style="5" customWidth="1"/>
    <col min="5641" max="5641" width="5.1796875" style="5" customWidth="1"/>
    <col min="5642" max="5642" width="26.1796875" style="5" customWidth="1"/>
    <col min="5643" max="5643" width="6" style="5" customWidth="1"/>
    <col min="5644" max="5644" width="23.54296875" style="5" customWidth="1"/>
    <col min="5645" max="5645" width="14" style="5" customWidth="1"/>
    <col min="5646" max="5646" width="0.81640625" style="5" customWidth="1"/>
    <col min="5647" max="5887" width="10.1796875" style="5"/>
    <col min="5888" max="5888" width="5" style="5" customWidth="1"/>
    <col min="5889" max="5889" width="0.54296875" style="5" customWidth="1"/>
    <col min="5890" max="5890" width="10.1796875" style="5"/>
    <col min="5891" max="5891" width="4.81640625" style="5" customWidth="1"/>
    <col min="5892" max="5892" width="34.453125" style="5" customWidth="1"/>
    <col min="5893" max="5893" width="19" style="5" customWidth="1"/>
    <col min="5894" max="5894" width="26.1796875" style="5" customWidth="1"/>
    <col min="5895" max="5895" width="6.453125" style="5" customWidth="1"/>
    <col min="5896" max="5896" width="22.453125" style="5" customWidth="1"/>
    <col min="5897" max="5897" width="5.1796875" style="5" customWidth="1"/>
    <col min="5898" max="5898" width="26.1796875" style="5" customWidth="1"/>
    <col min="5899" max="5899" width="6" style="5" customWidth="1"/>
    <col min="5900" max="5900" width="23.54296875" style="5" customWidth="1"/>
    <col min="5901" max="5901" width="14" style="5" customWidth="1"/>
    <col min="5902" max="5902" width="0.81640625" style="5" customWidth="1"/>
    <col min="5903" max="6143" width="10.1796875" style="5"/>
    <col min="6144" max="6144" width="5" style="5" customWidth="1"/>
    <col min="6145" max="6145" width="0.54296875" style="5" customWidth="1"/>
    <col min="6146" max="6146" width="10.1796875" style="5"/>
    <col min="6147" max="6147" width="4.81640625" style="5" customWidth="1"/>
    <col min="6148" max="6148" width="34.453125" style="5" customWidth="1"/>
    <col min="6149" max="6149" width="19" style="5" customWidth="1"/>
    <col min="6150" max="6150" width="26.1796875" style="5" customWidth="1"/>
    <col min="6151" max="6151" width="6.453125" style="5" customWidth="1"/>
    <col min="6152" max="6152" width="22.453125" style="5" customWidth="1"/>
    <col min="6153" max="6153" width="5.1796875" style="5" customWidth="1"/>
    <col min="6154" max="6154" width="26.1796875" style="5" customWidth="1"/>
    <col min="6155" max="6155" width="6" style="5" customWidth="1"/>
    <col min="6156" max="6156" width="23.54296875" style="5" customWidth="1"/>
    <col min="6157" max="6157" width="14" style="5" customWidth="1"/>
    <col min="6158" max="6158" width="0.81640625" style="5" customWidth="1"/>
    <col min="6159" max="6399" width="10.1796875" style="5"/>
    <col min="6400" max="6400" width="5" style="5" customWidth="1"/>
    <col min="6401" max="6401" width="0.54296875" style="5" customWidth="1"/>
    <col min="6402" max="6402" width="10.1796875" style="5"/>
    <col min="6403" max="6403" width="4.81640625" style="5" customWidth="1"/>
    <col min="6404" max="6404" width="34.453125" style="5" customWidth="1"/>
    <col min="6405" max="6405" width="19" style="5" customWidth="1"/>
    <col min="6406" max="6406" width="26.1796875" style="5" customWidth="1"/>
    <col min="6407" max="6407" width="6.453125" style="5" customWidth="1"/>
    <col min="6408" max="6408" width="22.453125" style="5" customWidth="1"/>
    <col min="6409" max="6409" width="5.1796875" style="5" customWidth="1"/>
    <col min="6410" max="6410" width="26.1796875" style="5" customWidth="1"/>
    <col min="6411" max="6411" width="6" style="5" customWidth="1"/>
    <col min="6412" max="6412" width="23.54296875" style="5" customWidth="1"/>
    <col min="6413" max="6413" width="14" style="5" customWidth="1"/>
    <col min="6414" max="6414" width="0.81640625" style="5" customWidth="1"/>
    <col min="6415" max="6655" width="10.1796875" style="5"/>
    <col min="6656" max="6656" width="5" style="5" customWidth="1"/>
    <col min="6657" max="6657" width="0.54296875" style="5" customWidth="1"/>
    <col min="6658" max="6658" width="10.1796875" style="5"/>
    <col min="6659" max="6659" width="4.81640625" style="5" customWidth="1"/>
    <col min="6660" max="6660" width="34.453125" style="5" customWidth="1"/>
    <col min="6661" max="6661" width="19" style="5" customWidth="1"/>
    <col min="6662" max="6662" width="26.1796875" style="5" customWidth="1"/>
    <col min="6663" max="6663" width="6.453125" style="5" customWidth="1"/>
    <col min="6664" max="6664" width="22.453125" style="5" customWidth="1"/>
    <col min="6665" max="6665" width="5.1796875" style="5" customWidth="1"/>
    <col min="6666" max="6666" width="26.1796875" style="5" customWidth="1"/>
    <col min="6667" max="6667" width="6" style="5" customWidth="1"/>
    <col min="6668" max="6668" width="23.54296875" style="5" customWidth="1"/>
    <col min="6669" max="6669" width="14" style="5" customWidth="1"/>
    <col min="6670" max="6670" width="0.81640625" style="5" customWidth="1"/>
    <col min="6671" max="6911" width="10.1796875" style="5"/>
    <col min="6912" max="6912" width="5" style="5" customWidth="1"/>
    <col min="6913" max="6913" width="0.54296875" style="5" customWidth="1"/>
    <col min="6914" max="6914" width="10.1796875" style="5"/>
    <col min="6915" max="6915" width="4.81640625" style="5" customWidth="1"/>
    <col min="6916" max="6916" width="34.453125" style="5" customWidth="1"/>
    <col min="6917" max="6917" width="19" style="5" customWidth="1"/>
    <col min="6918" max="6918" width="26.1796875" style="5" customWidth="1"/>
    <col min="6919" max="6919" width="6.453125" style="5" customWidth="1"/>
    <col min="6920" max="6920" width="22.453125" style="5" customWidth="1"/>
    <col min="6921" max="6921" width="5.1796875" style="5" customWidth="1"/>
    <col min="6922" max="6922" width="26.1796875" style="5" customWidth="1"/>
    <col min="6923" max="6923" width="6" style="5" customWidth="1"/>
    <col min="6924" max="6924" width="23.54296875" style="5" customWidth="1"/>
    <col min="6925" max="6925" width="14" style="5" customWidth="1"/>
    <col min="6926" max="6926" width="0.81640625" style="5" customWidth="1"/>
    <col min="6927" max="7167" width="10.1796875" style="5"/>
    <col min="7168" max="7168" width="5" style="5" customWidth="1"/>
    <col min="7169" max="7169" width="0.54296875" style="5" customWidth="1"/>
    <col min="7170" max="7170" width="10.1796875" style="5"/>
    <col min="7171" max="7171" width="4.81640625" style="5" customWidth="1"/>
    <col min="7172" max="7172" width="34.453125" style="5" customWidth="1"/>
    <col min="7173" max="7173" width="19" style="5" customWidth="1"/>
    <col min="7174" max="7174" width="26.1796875" style="5" customWidth="1"/>
    <col min="7175" max="7175" width="6.453125" style="5" customWidth="1"/>
    <col min="7176" max="7176" width="22.453125" style="5" customWidth="1"/>
    <col min="7177" max="7177" width="5.1796875" style="5" customWidth="1"/>
    <col min="7178" max="7178" width="26.1796875" style="5" customWidth="1"/>
    <col min="7179" max="7179" width="6" style="5" customWidth="1"/>
    <col min="7180" max="7180" width="23.54296875" style="5" customWidth="1"/>
    <col min="7181" max="7181" width="14" style="5" customWidth="1"/>
    <col min="7182" max="7182" width="0.81640625" style="5" customWidth="1"/>
    <col min="7183" max="7423" width="10.1796875" style="5"/>
    <col min="7424" max="7424" width="5" style="5" customWidth="1"/>
    <col min="7425" max="7425" width="0.54296875" style="5" customWidth="1"/>
    <col min="7426" max="7426" width="10.1796875" style="5"/>
    <col min="7427" max="7427" width="4.81640625" style="5" customWidth="1"/>
    <col min="7428" max="7428" width="34.453125" style="5" customWidth="1"/>
    <col min="7429" max="7429" width="19" style="5" customWidth="1"/>
    <col min="7430" max="7430" width="26.1796875" style="5" customWidth="1"/>
    <col min="7431" max="7431" width="6.453125" style="5" customWidth="1"/>
    <col min="7432" max="7432" width="22.453125" style="5" customWidth="1"/>
    <col min="7433" max="7433" width="5.1796875" style="5" customWidth="1"/>
    <col min="7434" max="7434" width="26.1796875" style="5" customWidth="1"/>
    <col min="7435" max="7435" width="6" style="5" customWidth="1"/>
    <col min="7436" max="7436" width="23.54296875" style="5" customWidth="1"/>
    <col min="7437" max="7437" width="14" style="5" customWidth="1"/>
    <col min="7438" max="7438" width="0.81640625" style="5" customWidth="1"/>
    <col min="7439" max="7679" width="10.1796875" style="5"/>
    <col min="7680" max="7680" width="5" style="5" customWidth="1"/>
    <col min="7681" max="7681" width="0.54296875" style="5" customWidth="1"/>
    <col min="7682" max="7682" width="10.1796875" style="5"/>
    <col min="7683" max="7683" width="4.81640625" style="5" customWidth="1"/>
    <col min="7684" max="7684" width="34.453125" style="5" customWidth="1"/>
    <col min="7685" max="7685" width="19" style="5" customWidth="1"/>
    <col min="7686" max="7686" width="26.1796875" style="5" customWidth="1"/>
    <col min="7687" max="7687" width="6.453125" style="5" customWidth="1"/>
    <col min="7688" max="7688" width="22.453125" style="5" customWidth="1"/>
    <col min="7689" max="7689" width="5.1796875" style="5" customWidth="1"/>
    <col min="7690" max="7690" width="26.1796875" style="5" customWidth="1"/>
    <col min="7691" max="7691" width="6" style="5" customWidth="1"/>
    <col min="7692" max="7692" width="23.54296875" style="5" customWidth="1"/>
    <col min="7693" max="7693" width="14" style="5" customWidth="1"/>
    <col min="7694" max="7694" width="0.81640625" style="5" customWidth="1"/>
    <col min="7695" max="7935" width="10.1796875" style="5"/>
    <col min="7936" max="7936" width="5" style="5" customWidth="1"/>
    <col min="7937" max="7937" width="0.54296875" style="5" customWidth="1"/>
    <col min="7938" max="7938" width="10.1796875" style="5"/>
    <col min="7939" max="7939" width="4.81640625" style="5" customWidth="1"/>
    <col min="7940" max="7940" width="34.453125" style="5" customWidth="1"/>
    <col min="7941" max="7941" width="19" style="5" customWidth="1"/>
    <col min="7942" max="7942" width="26.1796875" style="5" customWidth="1"/>
    <col min="7943" max="7943" width="6.453125" style="5" customWidth="1"/>
    <col min="7944" max="7944" width="22.453125" style="5" customWidth="1"/>
    <col min="7945" max="7945" width="5.1796875" style="5" customWidth="1"/>
    <col min="7946" max="7946" width="26.1796875" style="5" customWidth="1"/>
    <col min="7947" max="7947" width="6" style="5" customWidth="1"/>
    <col min="7948" max="7948" width="23.54296875" style="5" customWidth="1"/>
    <col min="7949" max="7949" width="14" style="5" customWidth="1"/>
    <col min="7950" max="7950" width="0.81640625" style="5" customWidth="1"/>
    <col min="7951" max="8191" width="10.1796875" style="5"/>
    <col min="8192" max="8192" width="5" style="5" customWidth="1"/>
    <col min="8193" max="8193" width="0.54296875" style="5" customWidth="1"/>
    <col min="8194" max="8194" width="10.1796875" style="5"/>
    <col min="8195" max="8195" width="4.81640625" style="5" customWidth="1"/>
    <col min="8196" max="8196" width="34.453125" style="5" customWidth="1"/>
    <col min="8197" max="8197" width="19" style="5" customWidth="1"/>
    <col min="8198" max="8198" width="26.1796875" style="5" customWidth="1"/>
    <col min="8199" max="8199" width="6.453125" style="5" customWidth="1"/>
    <col min="8200" max="8200" width="22.453125" style="5" customWidth="1"/>
    <col min="8201" max="8201" width="5.1796875" style="5" customWidth="1"/>
    <col min="8202" max="8202" width="26.1796875" style="5" customWidth="1"/>
    <col min="8203" max="8203" width="6" style="5" customWidth="1"/>
    <col min="8204" max="8204" width="23.54296875" style="5" customWidth="1"/>
    <col min="8205" max="8205" width="14" style="5" customWidth="1"/>
    <col min="8206" max="8206" width="0.81640625" style="5" customWidth="1"/>
    <col min="8207" max="8447" width="10.1796875" style="5"/>
    <col min="8448" max="8448" width="5" style="5" customWidth="1"/>
    <col min="8449" max="8449" width="0.54296875" style="5" customWidth="1"/>
    <col min="8450" max="8450" width="10.1796875" style="5"/>
    <col min="8451" max="8451" width="4.81640625" style="5" customWidth="1"/>
    <col min="8452" max="8452" width="34.453125" style="5" customWidth="1"/>
    <col min="8453" max="8453" width="19" style="5" customWidth="1"/>
    <col min="8454" max="8454" width="26.1796875" style="5" customWidth="1"/>
    <col min="8455" max="8455" width="6.453125" style="5" customWidth="1"/>
    <col min="8456" max="8456" width="22.453125" style="5" customWidth="1"/>
    <col min="8457" max="8457" width="5.1796875" style="5" customWidth="1"/>
    <col min="8458" max="8458" width="26.1796875" style="5" customWidth="1"/>
    <col min="8459" max="8459" width="6" style="5" customWidth="1"/>
    <col min="8460" max="8460" width="23.54296875" style="5" customWidth="1"/>
    <col min="8461" max="8461" width="14" style="5" customWidth="1"/>
    <col min="8462" max="8462" width="0.81640625" style="5" customWidth="1"/>
    <col min="8463" max="8703" width="10.1796875" style="5"/>
    <col min="8704" max="8704" width="5" style="5" customWidth="1"/>
    <col min="8705" max="8705" width="0.54296875" style="5" customWidth="1"/>
    <col min="8706" max="8706" width="10.1796875" style="5"/>
    <col min="8707" max="8707" width="4.81640625" style="5" customWidth="1"/>
    <col min="8708" max="8708" width="34.453125" style="5" customWidth="1"/>
    <col min="8709" max="8709" width="19" style="5" customWidth="1"/>
    <col min="8710" max="8710" width="26.1796875" style="5" customWidth="1"/>
    <col min="8711" max="8711" width="6.453125" style="5" customWidth="1"/>
    <col min="8712" max="8712" width="22.453125" style="5" customWidth="1"/>
    <col min="8713" max="8713" width="5.1796875" style="5" customWidth="1"/>
    <col min="8714" max="8714" width="26.1796875" style="5" customWidth="1"/>
    <col min="8715" max="8715" width="6" style="5" customWidth="1"/>
    <col min="8716" max="8716" width="23.54296875" style="5" customWidth="1"/>
    <col min="8717" max="8717" width="14" style="5" customWidth="1"/>
    <col min="8718" max="8718" width="0.81640625" style="5" customWidth="1"/>
    <col min="8719" max="8959" width="10.1796875" style="5"/>
    <col min="8960" max="8960" width="5" style="5" customWidth="1"/>
    <col min="8961" max="8961" width="0.54296875" style="5" customWidth="1"/>
    <col min="8962" max="8962" width="10.1796875" style="5"/>
    <col min="8963" max="8963" width="4.81640625" style="5" customWidth="1"/>
    <col min="8964" max="8964" width="34.453125" style="5" customWidth="1"/>
    <col min="8965" max="8965" width="19" style="5" customWidth="1"/>
    <col min="8966" max="8966" width="26.1796875" style="5" customWidth="1"/>
    <col min="8967" max="8967" width="6.453125" style="5" customWidth="1"/>
    <col min="8968" max="8968" width="22.453125" style="5" customWidth="1"/>
    <col min="8969" max="8969" width="5.1796875" style="5" customWidth="1"/>
    <col min="8970" max="8970" width="26.1796875" style="5" customWidth="1"/>
    <col min="8971" max="8971" width="6" style="5" customWidth="1"/>
    <col min="8972" max="8972" width="23.54296875" style="5" customWidth="1"/>
    <col min="8973" max="8973" width="14" style="5" customWidth="1"/>
    <col min="8974" max="8974" width="0.81640625" style="5" customWidth="1"/>
    <col min="8975" max="9215" width="10.1796875" style="5"/>
    <col min="9216" max="9216" width="5" style="5" customWidth="1"/>
    <col min="9217" max="9217" width="0.54296875" style="5" customWidth="1"/>
    <col min="9218" max="9218" width="10.1796875" style="5"/>
    <col min="9219" max="9219" width="4.81640625" style="5" customWidth="1"/>
    <col min="9220" max="9220" width="34.453125" style="5" customWidth="1"/>
    <col min="9221" max="9221" width="19" style="5" customWidth="1"/>
    <col min="9222" max="9222" width="26.1796875" style="5" customWidth="1"/>
    <col min="9223" max="9223" width="6.453125" style="5" customWidth="1"/>
    <col min="9224" max="9224" width="22.453125" style="5" customWidth="1"/>
    <col min="9225" max="9225" width="5.1796875" style="5" customWidth="1"/>
    <col min="9226" max="9226" width="26.1796875" style="5" customWidth="1"/>
    <col min="9227" max="9227" width="6" style="5" customWidth="1"/>
    <col min="9228" max="9228" width="23.54296875" style="5" customWidth="1"/>
    <col min="9229" max="9229" width="14" style="5" customWidth="1"/>
    <col min="9230" max="9230" width="0.81640625" style="5" customWidth="1"/>
    <col min="9231" max="9471" width="10.1796875" style="5"/>
    <col min="9472" max="9472" width="5" style="5" customWidth="1"/>
    <col min="9473" max="9473" width="0.54296875" style="5" customWidth="1"/>
    <col min="9474" max="9474" width="10.1796875" style="5"/>
    <col min="9475" max="9475" width="4.81640625" style="5" customWidth="1"/>
    <col min="9476" max="9476" width="34.453125" style="5" customWidth="1"/>
    <col min="9477" max="9477" width="19" style="5" customWidth="1"/>
    <col min="9478" max="9478" width="26.1796875" style="5" customWidth="1"/>
    <col min="9479" max="9479" width="6.453125" style="5" customWidth="1"/>
    <col min="9480" max="9480" width="22.453125" style="5" customWidth="1"/>
    <col min="9481" max="9481" width="5.1796875" style="5" customWidth="1"/>
    <col min="9482" max="9482" width="26.1796875" style="5" customWidth="1"/>
    <col min="9483" max="9483" width="6" style="5" customWidth="1"/>
    <col min="9484" max="9484" width="23.54296875" style="5" customWidth="1"/>
    <col min="9485" max="9485" width="14" style="5" customWidth="1"/>
    <col min="9486" max="9486" width="0.81640625" style="5" customWidth="1"/>
    <col min="9487" max="9727" width="10.1796875" style="5"/>
    <col min="9728" max="9728" width="5" style="5" customWidth="1"/>
    <col min="9729" max="9729" width="0.54296875" style="5" customWidth="1"/>
    <col min="9730" max="9730" width="10.1796875" style="5"/>
    <col min="9731" max="9731" width="4.81640625" style="5" customWidth="1"/>
    <col min="9732" max="9732" width="34.453125" style="5" customWidth="1"/>
    <col min="9733" max="9733" width="19" style="5" customWidth="1"/>
    <col min="9734" max="9734" width="26.1796875" style="5" customWidth="1"/>
    <col min="9735" max="9735" width="6.453125" style="5" customWidth="1"/>
    <col min="9736" max="9736" width="22.453125" style="5" customWidth="1"/>
    <col min="9737" max="9737" width="5.1796875" style="5" customWidth="1"/>
    <col min="9738" max="9738" width="26.1796875" style="5" customWidth="1"/>
    <col min="9739" max="9739" width="6" style="5" customWidth="1"/>
    <col min="9740" max="9740" width="23.54296875" style="5" customWidth="1"/>
    <col min="9741" max="9741" width="14" style="5" customWidth="1"/>
    <col min="9742" max="9742" width="0.81640625" style="5" customWidth="1"/>
    <col min="9743" max="9983" width="10.1796875" style="5"/>
    <col min="9984" max="9984" width="5" style="5" customWidth="1"/>
    <col min="9985" max="9985" width="0.54296875" style="5" customWidth="1"/>
    <col min="9986" max="9986" width="10.1796875" style="5"/>
    <col min="9987" max="9987" width="4.81640625" style="5" customWidth="1"/>
    <col min="9988" max="9988" width="34.453125" style="5" customWidth="1"/>
    <col min="9989" max="9989" width="19" style="5" customWidth="1"/>
    <col min="9990" max="9990" width="26.1796875" style="5" customWidth="1"/>
    <col min="9991" max="9991" width="6.453125" style="5" customWidth="1"/>
    <col min="9992" max="9992" width="22.453125" style="5" customWidth="1"/>
    <col min="9993" max="9993" width="5.1796875" style="5" customWidth="1"/>
    <col min="9994" max="9994" width="26.1796875" style="5" customWidth="1"/>
    <col min="9995" max="9995" width="6" style="5" customWidth="1"/>
    <col min="9996" max="9996" width="23.54296875" style="5" customWidth="1"/>
    <col min="9997" max="9997" width="14" style="5" customWidth="1"/>
    <col min="9998" max="9998" width="0.81640625" style="5" customWidth="1"/>
    <col min="9999" max="10239" width="10.1796875" style="5"/>
    <col min="10240" max="10240" width="5" style="5" customWidth="1"/>
    <col min="10241" max="10241" width="0.54296875" style="5" customWidth="1"/>
    <col min="10242" max="10242" width="10.1796875" style="5"/>
    <col min="10243" max="10243" width="4.81640625" style="5" customWidth="1"/>
    <col min="10244" max="10244" width="34.453125" style="5" customWidth="1"/>
    <col min="10245" max="10245" width="19" style="5" customWidth="1"/>
    <col min="10246" max="10246" width="26.1796875" style="5" customWidth="1"/>
    <col min="10247" max="10247" width="6.453125" style="5" customWidth="1"/>
    <col min="10248" max="10248" width="22.453125" style="5" customWidth="1"/>
    <col min="10249" max="10249" width="5.1796875" style="5" customWidth="1"/>
    <col min="10250" max="10250" width="26.1796875" style="5" customWidth="1"/>
    <col min="10251" max="10251" width="6" style="5" customWidth="1"/>
    <col min="10252" max="10252" width="23.54296875" style="5" customWidth="1"/>
    <col min="10253" max="10253" width="14" style="5" customWidth="1"/>
    <col min="10254" max="10254" width="0.81640625" style="5" customWidth="1"/>
    <col min="10255" max="10495" width="10.1796875" style="5"/>
    <col min="10496" max="10496" width="5" style="5" customWidth="1"/>
    <col min="10497" max="10497" width="0.54296875" style="5" customWidth="1"/>
    <col min="10498" max="10498" width="10.1796875" style="5"/>
    <col min="10499" max="10499" width="4.81640625" style="5" customWidth="1"/>
    <col min="10500" max="10500" width="34.453125" style="5" customWidth="1"/>
    <col min="10501" max="10501" width="19" style="5" customWidth="1"/>
    <col min="10502" max="10502" width="26.1796875" style="5" customWidth="1"/>
    <col min="10503" max="10503" width="6.453125" style="5" customWidth="1"/>
    <col min="10504" max="10504" width="22.453125" style="5" customWidth="1"/>
    <col min="10505" max="10505" width="5.1796875" style="5" customWidth="1"/>
    <col min="10506" max="10506" width="26.1796875" style="5" customWidth="1"/>
    <col min="10507" max="10507" width="6" style="5" customWidth="1"/>
    <col min="10508" max="10508" width="23.54296875" style="5" customWidth="1"/>
    <col min="10509" max="10509" width="14" style="5" customWidth="1"/>
    <col min="10510" max="10510" width="0.81640625" style="5" customWidth="1"/>
    <col min="10511" max="10751" width="10.1796875" style="5"/>
    <col min="10752" max="10752" width="5" style="5" customWidth="1"/>
    <col min="10753" max="10753" width="0.54296875" style="5" customWidth="1"/>
    <col min="10754" max="10754" width="10.1796875" style="5"/>
    <col min="10755" max="10755" width="4.81640625" style="5" customWidth="1"/>
    <col min="10756" max="10756" width="34.453125" style="5" customWidth="1"/>
    <col min="10757" max="10757" width="19" style="5" customWidth="1"/>
    <col min="10758" max="10758" width="26.1796875" style="5" customWidth="1"/>
    <col min="10759" max="10759" width="6.453125" style="5" customWidth="1"/>
    <col min="10760" max="10760" width="22.453125" style="5" customWidth="1"/>
    <col min="10761" max="10761" width="5.1796875" style="5" customWidth="1"/>
    <col min="10762" max="10762" width="26.1796875" style="5" customWidth="1"/>
    <col min="10763" max="10763" width="6" style="5" customWidth="1"/>
    <col min="10764" max="10764" width="23.54296875" style="5" customWidth="1"/>
    <col min="10765" max="10765" width="14" style="5" customWidth="1"/>
    <col min="10766" max="10766" width="0.81640625" style="5" customWidth="1"/>
    <col min="10767" max="11007" width="10.1796875" style="5"/>
    <col min="11008" max="11008" width="5" style="5" customWidth="1"/>
    <col min="11009" max="11009" width="0.54296875" style="5" customWidth="1"/>
    <col min="11010" max="11010" width="10.1796875" style="5"/>
    <col min="11011" max="11011" width="4.81640625" style="5" customWidth="1"/>
    <col min="11012" max="11012" width="34.453125" style="5" customWidth="1"/>
    <col min="11013" max="11013" width="19" style="5" customWidth="1"/>
    <col min="11014" max="11014" width="26.1796875" style="5" customWidth="1"/>
    <col min="11015" max="11015" width="6.453125" style="5" customWidth="1"/>
    <col min="11016" max="11016" width="22.453125" style="5" customWidth="1"/>
    <col min="11017" max="11017" width="5.1796875" style="5" customWidth="1"/>
    <col min="11018" max="11018" width="26.1796875" style="5" customWidth="1"/>
    <col min="11019" max="11019" width="6" style="5" customWidth="1"/>
    <col min="11020" max="11020" width="23.54296875" style="5" customWidth="1"/>
    <col min="11021" max="11021" width="14" style="5" customWidth="1"/>
    <col min="11022" max="11022" width="0.81640625" style="5" customWidth="1"/>
    <col min="11023" max="11263" width="10.1796875" style="5"/>
    <col min="11264" max="11264" width="5" style="5" customWidth="1"/>
    <col min="11265" max="11265" width="0.54296875" style="5" customWidth="1"/>
    <col min="11266" max="11266" width="10.1796875" style="5"/>
    <col min="11267" max="11267" width="4.81640625" style="5" customWidth="1"/>
    <col min="11268" max="11268" width="34.453125" style="5" customWidth="1"/>
    <col min="11269" max="11269" width="19" style="5" customWidth="1"/>
    <col min="11270" max="11270" width="26.1796875" style="5" customWidth="1"/>
    <col min="11271" max="11271" width="6.453125" style="5" customWidth="1"/>
    <col min="11272" max="11272" width="22.453125" style="5" customWidth="1"/>
    <col min="11273" max="11273" width="5.1796875" style="5" customWidth="1"/>
    <col min="11274" max="11274" width="26.1796875" style="5" customWidth="1"/>
    <col min="11275" max="11275" width="6" style="5" customWidth="1"/>
    <col min="11276" max="11276" width="23.54296875" style="5" customWidth="1"/>
    <col min="11277" max="11277" width="14" style="5" customWidth="1"/>
    <col min="11278" max="11278" width="0.81640625" style="5" customWidth="1"/>
    <col min="11279" max="11519" width="10.1796875" style="5"/>
    <col min="11520" max="11520" width="5" style="5" customWidth="1"/>
    <col min="11521" max="11521" width="0.54296875" style="5" customWidth="1"/>
    <col min="11522" max="11522" width="10.1796875" style="5"/>
    <col min="11523" max="11523" width="4.81640625" style="5" customWidth="1"/>
    <col min="11524" max="11524" width="34.453125" style="5" customWidth="1"/>
    <col min="11525" max="11525" width="19" style="5" customWidth="1"/>
    <col min="11526" max="11526" width="26.1796875" style="5" customWidth="1"/>
    <col min="11527" max="11527" width="6.453125" style="5" customWidth="1"/>
    <col min="11528" max="11528" width="22.453125" style="5" customWidth="1"/>
    <col min="11529" max="11529" width="5.1796875" style="5" customWidth="1"/>
    <col min="11530" max="11530" width="26.1796875" style="5" customWidth="1"/>
    <col min="11531" max="11531" width="6" style="5" customWidth="1"/>
    <col min="11532" max="11532" width="23.54296875" style="5" customWidth="1"/>
    <col min="11533" max="11533" width="14" style="5" customWidth="1"/>
    <col min="11534" max="11534" width="0.81640625" style="5" customWidth="1"/>
    <col min="11535" max="11775" width="10.1796875" style="5"/>
    <col min="11776" max="11776" width="5" style="5" customWidth="1"/>
    <col min="11777" max="11777" width="0.54296875" style="5" customWidth="1"/>
    <col min="11778" max="11778" width="10.1796875" style="5"/>
    <col min="11779" max="11779" width="4.81640625" style="5" customWidth="1"/>
    <col min="11780" max="11780" width="34.453125" style="5" customWidth="1"/>
    <col min="11781" max="11781" width="19" style="5" customWidth="1"/>
    <col min="11782" max="11782" width="26.1796875" style="5" customWidth="1"/>
    <col min="11783" max="11783" width="6.453125" style="5" customWidth="1"/>
    <col min="11784" max="11784" width="22.453125" style="5" customWidth="1"/>
    <col min="11785" max="11785" width="5.1796875" style="5" customWidth="1"/>
    <col min="11786" max="11786" width="26.1796875" style="5" customWidth="1"/>
    <col min="11787" max="11787" width="6" style="5" customWidth="1"/>
    <col min="11788" max="11788" width="23.54296875" style="5" customWidth="1"/>
    <col min="11789" max="11789" width="14" style="5" customWidth="1"/>
    <col min="11790" max="11790" width="0.81640625" style="5" customWidth="1"/>
    <col min="11791" max="12031" width="10.1796875" style="5"/>
    <col min="12032" max="12032" width="5" style="5" customWidth="1"/>
    <col min="12033" max="12033" width="0.54296875" style="5" customWidth="1"/>
    <col min="12034" max="12034" width="10.1796875" style="5"/>
    <col min="12035" max="12035" width="4.81640625" style="5" customWidth="1"/>
    <col min="12036" max="12036" width="34.453125" style="5" customWidth="1"/>
    <col min="12037" max="12037" width="19" style="5" customWidth="1"/>
    <col min="12038" max="12038" width="26.1796875" style="5" customWidth="1"/>
    <col min="12039" max="12039" width="6.453125" style="5" customWidth="1"/>
    <col min="12040" max="12040" width="22.453125" style="5" customWidth="1"/>
    <col min="12041" max="12041" width="5.1796875" style="5" customWidth="1"/>
    <col min="12042" max="12042" width="26.1796875" style="5" customWidth="1"/>
    <col min="12043" max="12043" width="6" style="5" customWidth="1"/>
    <col min="12044" max="12044" width="23.54296875" style="5" customWidth="1"/>
    <col min="12045" max="12045" width="14" style="5" customWidth="1"/>
    <col min="12046" max="12046" width="0.81640625" style="5" customWidth="1"/>
    <col min="12047" max="12287" width="10.1796875" style="5"/>
    <col min="12288" max="12288" width="5" style="5" customWidth="1"/>
    <col min="12289" max="12289" width="0.54296875" style="5" customWidth="1"/>
    <col min="12290" max="12290" width="10.1796875" style="5"/>
    <col min="12291" max="12291" width="4.81640625" style="5" customWidth="1"/>
    <col min="12292" max="12292" width="34.453125" style="5" customWidth="1"/>
    <col min="12293" max="12293" width="19" style="5" customWidth="1"/>
    <col min="12294" max="12294" width="26.1796875" style="5" customWidth="1"/>
    <col min="12295" max="12295" width="6.453125" style="5" customWidth="1"/>
    <col min="12296" max="12296" width="22.453125" style="5" customWidth="1"/>
    <col min="12297" max="12297" width="5.1796875" style="5" customWidth="1"/>
    <col min="12298" max="12298" width="26.1796875" style="5" customWidth="1"/>
    <col min="12299" max="12299" width="6" style="5" customWidth="1"/>
    <col min="12300" max="12300" width="23.54296875" style="5" customWidth="1"/>
    <col min="12301" max="12301" width="14" style="5" customWidth="1"/>
    <col min="12302" max="12302" width="0.81640625" style="5" customWidth="1"/>
    <col min="12303" max="12543" width="10.1796875" style="5"/>
    <col min="12544" max="12544" width="5" style="5" customWidth="1"/>
    <col min="12545" max="12545" width="0.54296875" style="5" customWidth="1"/>
    <col min="12546" max="12546" width="10.1796875" style="5"/>
    <col min="12547" max="12547" width="4.81640625" style="5" customWidth="1"/>
    <col min="12548" max="12548" width="34.453125" style="5" customWidth="1"/>
    <col min="12549" max="12549" width="19" style="5" customWidth="1"/>
    <col min="12550" max="12550" width="26.1796875" style="5" customWidth="1"/>
    <col min="12551" max="12551" width="6.453125" style="5" customWidth="1"/>
    <col min="12552" max="12552" width="22.453125" style="5" customWidth="1"/>
    <col min="12553" max="12553" width="5.1796875" style="5" customWidth="1"/>
    <col min="12554" max="12554" width="26.1796875" style="5" customWidth="1"/>
    <col min="12555" max="12555" width="6" style="5" customWidth="1"/>
    <col min="12556" max="12556" width="23.54296875" style="5" customWidth="1"/>
    <col min="12557" max="12557" width="14" style="5" customWidth="1"/>
    <col min="12558" max="12558" width="0.81640625" style="5" customWidth="1"/>
    <col min="12559" max="12799" width="10.1796875" style="5"/>
    <col min="12800" max="12800" width="5" style="5" customWidth="1"/>
    <col min="12801" max="12801" width="0.54296875" style="5" customWidth="1"/>
    <col min="12802" max="12802" width="10.1796875" style="5"/>
    <col min="12803" max="12803" width="4.81640625" style="5" customWidth="1"/>
    <col min="12804" max="12804" width="34.453125" style="5" customWidth="1"/>
    <col min="12805" max="12805" width="19" style="5" customWidth="1"/>
    <col min="12806" max="12806" width="26.1796875" style="5" customWidth="1"/>
    <col min="12807" max="12807" width="6.453125" style="5" customWidth="1"/>
    <col min="12808" max="12808" width="22.453125" style="5" customWidth="1"/>
    <col min="12809" max="12809" width="5.1796875" style="5" customWidth="1"/>
    <col min="12810" max="12810" width="26.1796875" style="5" customWidth="1"/>
    <col min="12811" max="12811" width="6" style="5" customWidth="1"/>
    <col min="12812" max="12812" width="23.54296875" style="5" customWidth="1"/>
    <col min="12813" max="12813" width="14" style="5" customWidth="1"/>
    <col min="12814" max="12814" width="0.81640625" style="5" customWidth="1"/>
    <col min="12815" max="13055" width="10.1796875" style="5"/>
    <col min="13056" max="13056" width="5" style="5" customWidth="1"/>
    <col min="13057" max="13057" width="0.54296875" style="5" customWidth="1"/>
    <col min="13058" max="13058" width="10.1796875" style="5"/>
    <col min="13059" max="13059" width="4.81640625" style="5" customWidth="1"/>
    <col min="13060" max="13060" width="34.453125" style="5" customWidth="1"/>
    <col min="13061" max="13061" width="19" style="5" customWidth="1"/>
    <col min="13062" max="13062" width="26.1796875" style="5" customWidth="1"/>
    <col min="13063" max="13063" width="6.453125" style="5" customWidth="1"/>
    <col min="13064" max="13064" width="22.453125" style="5" customWidth="1"/>
    <col min="13065" max="13065" width="5.1796875" style="5" customWidth="1"/>
    <col min="13066" max="13066" width="26.1796875" style="5" customWidth="1"/>
    <col min="13067" max="13067" width="6" style="5" customWidth="1"/>
    <col min="13068" max="13068" width="23.54296875" style="5" customWidth="1"/>
    <col min="13069" max="13069" width="14" style="5" customWidth="1"/>
    <col min="13070" max="13070" width="0.81640625" style="5" customWidth="1"/>
    <col min="13071" max="13311" width="10.1796875" style="5"/>
    <col min="13312" max="13312" width="5" style="5" customWidth="1"/>
    <col min="13313" max="13313" width="0.54296875" style="5" customWidth="1"/>
    <col min="13314" max="13314" width="10.1796875" style="5"/>
    <col min="13315" max="13315" width="4.81640625" style="5" customWidth="1"/>
    <col min="13316" max="13316" width="34.453125" style="5" customWidth="1"/>
    <col min="13317" max="13317" width="19" style="5" customWidth="1"/>
    <col min="13318" max="13318" width="26.1796875" style="5" customWidth="1"/>
    <col min="13319" max="13319" width="6.453125" style="5" customWidth="1"/>
    <col min="13320" max="13320" width="22.453125" style="5" customWidth="1"/>
    <col min="13321" max="13321" width="5.1796875" style="5" customWidth="1"/>
    <col min="13322" max="13322" width="26.1796875" style="5" customWidth="1"/>
    <col min="13323" max="13323" width="6" style="5" customWidth="1"/>
    <col min="13324" max="13324" width="23.54296875" style="5" customWidth="1"/>
    <col min="13325" max="13325" width="14" style="5" customWidth="1"/>
    <col min="13326" max="13326" width="0.81640625" style="5" customWidth="1"/>
    <col min="13327" max="13567" width="10.1796875" style="5"/>
    <col min="13568" max="13568" width="5" style="5" customWidth="1"/>
    <col min="13569" max="13569" width="0.54296875" style="5" customWidth="1"/>
    <col min="13570" max="13570" width="10.1796875" style="5"/>
    <col min="13571" max="13571" width="4.81640625" style="5" customWidth="1"/>
    <col min="13572" max="13572" width="34.453125" style="5" customWidth="1"/>
    <col min="13573" max="13573" width="19" style="5" customWidth="1"/>
    <col min="13574" max="13574" width="26.1796875" style="5" customWidth="1"/>
    <col min="13575" max="13575" width="6.453125" style="5" customWidth="1"/>
    <col min="13576" max="13576" width="22.453125" style="5" customWidth="1"/>
    <col min="13577" max="13577" width="5.1796875" style="5" customWidth="1"/>
    <col min="13578" max="13578" width="26.1796875" style="5" customWidth="1"/>
    <col min="13579" max="13579" width="6" style="5" customWidth="1"/>
    <col min="13580" max="13580" width="23.54296875" style="5" customWidth="1"/>
    <col min="13581" max="13581" width="14" style="5" customWidth="1"/>
    <col min="13582" max="13582" width="0.81640625" style="5" customWidth="1"/>
    <col min="13583" max="13823" width="10.1796875" style="5"/>
    <col min="13824" max="13824" width="5" style="5" customWidth="1"/>
    <col min="13825" max="13825" width="0.54296875" style="5" customWidth="1"/>
    <col min="13826" max="13826" width="10.1796875" style="5"/>
    <col min="13827" max="13827" width="4.81640625" style="5" customWidth="1"/>
    <col min="13828" max="13828" width="34.453125" style="5" customWidth="1"/>
    <col min="13829" max="13829" width="19" style="5" customWidth="1"/>
    <col min="13830" max="13830" width="26.1796875" style="5" customWidth="1"/>
    <col min="13831" max="13831" width="6.453125" style="5" customWidth="1"/>
    <col min="13832" max="13832" width="22.453125" style="5" customWidth="1"/>
    <col min="13833" max="13833" width="5.1796875" style="5" customWidth="1"/>
    <col min="13834" max="13834" width="26.1796875" style="5" customWidth="1"/>
    <col min="13835" max="13835" width="6" style="5" customWidth="1"/>
    <col min="13836" max="13836" width="23.54296875" style="5" customWidth="1"/>
    <col min="13837" max="13837" width="14" style="5" customWidth="1"/>
    <col min="13838" max="13838" width="0.81640625" style="5" customWidth="1"/>
    <col min="13839" max="14079" width="10.1796875" style="5"/>
    <col min="14080" max="14080" width="5" style="5" customWidth="1"/>
    <col min="14081" max="14081" width="0.54296875" style="5" customWidth="1"/>
    <col min="14082" max="14082" width="10.1796875" style="5"/>
    <col min="14083" max="14083" width="4.81640625" style="5" customWidth="1"/>
    <col min="14084" max="14084" width="34.453125" style="5" customWidth="1"/>
    <col min="14085" max="14085" width="19" style="5" customWidth="1"/>
    <col min="14086" max="14086" width="26.1796875" style="5" customWidth="1"/>
    <col min="14087" max="14087" width="6.453125" style="5" customWidth="1"/>
    <col min="14088" max="14088" width="22.453125" style="5" customWidth="1"/>
    <col min="14089" max="14089" width="5.1796875" style="5" customWidth="1"/>
    <col min="14090" max="14090" width="26.1796875" style="5" customWidth="1"/>
    <col min="14091" max="14091" width="6" style="5" customWidth="1"/>
    <col min="14092" max="14092" width="23.54296875" style="5" customWidth="1"/>
    <col min="14093" max="14093" width="14" style="5" customWidth="1"/>
    <col min="14094" max="14094" width="0.81640625" style="5" customWidth="1"/>
    <col min="14095" max="14335" width="10.1796875" style="5"/>
    <col min="14336" max="14336" width="5" style="5" customWidth="1"/>
    <col min="14337" max="14337" width="0.54296875" style="5" customWidth="1"/>
    <col min="14338" max="14338" width="10.1796875" style="5"/>
    <col min="14339" max="14339" width="4.81640625" style="5" customWidth="1"/>
    <col min="14340" max="14340" width="34.453125" style="5" customWidth="1"/>
    <col min="14341" max="14341" width="19" style="5" customWidth="1"/>
    <col min="14342" max="14342" width="26.1796875" style="5" customWidth="1"/>
    <col min="14343" max="14343" width="6.453125" style="5" customWidth="1"/>
    <col min="14344" max="14344" width="22.453125" style="5" customWidth="1"/>
    <col min="14345" max="14345" width="5.1796875" style="5" customWidth="1"/>
    <col min="14346" max="14346" width="26.1796875" style="5" customWidth="1"/>
    <col min="14347" max="14347" width="6" style="5" customWidth="1"/>
    <col min="14348" max="14348" width="23.54296875" style="5" customWidth="1"/>
    <col min="14349" max="14349" width="14" style="5" customWidth="1"/>
    <col min="14350" max="14350" width="0.81640625" style="5" customWidth="1"/>
    <col min="14351" max="14591" width="10.1796875" style="5"/>
    <col min="14592" max="14592" width="5" style="5" customWidth="1"/>
    <col min="14593" max="14593" width="0.54296875" style="5" customWidth="1"/>
    <col min="14594" max="14594" width="10.1796875" style="5"/>
    <col min="14595" max="14595" width="4.81640625" style="5" customWidth="1"/>
    <col min="14596" max="14596" width="34.453125" style="5" customWidth="1"/>
    <col min="14597" max="14597" width="19" style="5" customWidth="1"/>
    <col min="14598" max="14598" width="26.1796875" style="5" customWidth="1"/>
    <col min="14599" max="14599" width="6.453125" style="5" customWidth="1"/>
    <col min="14600" max="14600" width="22.453125" style="5" customWidth="1"/>
    <col min="14601" max="14601" width="5.1796875" style="5" customWidth="1"/>
    <col min="14602" max="14602" width="26.1796875" style="5" customWidth="1"/>
    <col min="14603" max="14603" width="6" style="5" customWidth="1"/>
    <col min="14604" max="14604" width="23.54296875" style="5" customWidth="1"/>
    <col min="14605" max="14605" width="14" style="5" customWidth="1"/>
    <col min="14606" max="14606" width="0.81640625" style="5" customWidth="1"/>
    <col min="14607" max="14847" width="10.1796875" style="5"/>
    <col min="14848" max="14848" width="5" style="5" customWidth="1"/>
    <col min="14849" max="14849" width="0.54296875" style="5" customWidth="1"/>
    <col min="14850" max="14850" width="10.1796875" style="5"/>
    <col min="14851" max="14851" width="4.81640625" style="5" customWidth="1"/>
    <col min="14852" max="14852" width="34.453125" style="5" customWidth="1"/>
    <col min="14853" max="14853" width="19" style="5" customWidth="1"/>
    <col min="14854" max="14854" width="26.1796875" style="5" customWidth="1"/>
    <col min="14855" max="14855" width="6.453125" style="5" customWidth="1"/>
    <col min="14856" max="14856" width="22.453125" style="5" customWidth="1"/>
    <col min="14857" max="14857" width="5.1796875" style="5" customWidth="1"/>
    <col min="14858" max="14858" width="26.1796875" style="5" customWidth="1"/>
    <col min="14859" max="14859" width="6" style="5" customWidth="1"/>
    <col min="14860" max="14860" width="23.54296875" style="5" customWidth="1"/>
    <col min="14861" max="14861" width="14" style="5" customWidth="1"/>
    <col min="14862" max="14862" width="0.81640625" style="5" customWidth="1"/>
    <col min="14863" max="15103" width="10.1796875" style="5"/>
    <col min="15104" max="15104" width="5" style="5" customWidth="1"/>
    <col min="15105" max="15105" width="0.54296875" style="5" customWidth="1"/>
    <col min="15106" max="15106" width="10.1796875" style="5"/>
    <col min="15107" max="15107" width="4.81640625" style="5" customWidth="1"/>
    <col min="15108" max="15108" width="34.453125" style="5" customWidth="1"/>
    <col min="15109" max="15109" width="19" style="5" customWidth="1"/>
    <col min="15110" max="15110" width="26.1796875" style="5" customWidth="1"/>
    <col min="15111" max="15111" width="6.453125" style="5" customWidth="1"/>
    <col min="15112" max="15112" width="22.453125" style="5" customWidth="1"/>
    <col min="15113" max="15113" width="5.1796875" style="5" customWidth="1"/>
    <col min="15114" max="15114" width="26.1796875" style="5" customWidth="1"/>
    <col min="15115" max="15115" width="6" style="5" customWidth="1"/>
    <col min="15116" max="15116" width="23.54296875" style="5" customWidth="1"/>
    <col min="15117" max="15117" width="14" style="5" customWidth="1"/>
    <col min="15118" max="15118" width="0.81640625" style="5" customWidth="1"/>
    <col min="15119" max="15359" width="10.1796875" style="5"/>
    <col min="15360" max="15360" width="5" style="5" customWidth="1"/>
    <col min="15361" max="15361" width="0.54296875" style="5" customWidth="1"/>
    <col min="15362" max="15362" width="10.1796875" style="5"/>
    <col min="15363" max="15363" width="4.81640625" style="5" customWidth="1"/>
    <col min="15364" max="15364" width="34.453125" style="5" customWidth="1"/>
    <col min="15365" max="15365" width="19" style="5" customWidth="1"/>
    <col min="15366" max="15366" width="26.1796875" style="5" customWidth="1"/>
    <col min="15367" max="15367" width="6.453125" style="5" customWidth="1"/>
    <col min="15368" max="15368" width="22.453125" style="5" customWidth="1"/>
    <col min="15369" max="15369" width="5.1796875" style="5" customWidth="1"/>
    <col min="15370" max="15370" width="26.1796875" style="5" customWidth="1"/>
    <col min="15371" max="15371" width="6" style="5" customWidth="1"/>
    <col min="15372" max="15372" width="23.54296875" style="5" customWidth="1"/>
    <col min="15373" max="15373" width="14" style="5" customWidth="1"/>
    <col min="15374" max="15374" width="0.81640625" style="5" customWidth="1"/>
    <col min="15375" max="15615" width="10.1796875" style="5"/>
    <col min="15616" max="15616" width="5" style="5" customWidth="1"/>
    <col min="15617" max="15617" width="0.54296875" style="5" customWidth="1"/>
    <col min="15618" max="15618" width="10.1796875" style="5"/>
    <col min="15619" max="15619" width="4.81640625" style="5" customWidth="1"/>
    <col min="15620" max="15620" width="34.453125" style="5" customWidth="1"/>
    <col min="15621" max="15621" width="19" style="5" customWidth="1"/>
    <col min="15622" max="15622" width="26.1796875" style="5" customWidth="1"/>
    <col min="15623" max="15623" width="6.453125" style="5" customWidth="1"/>
    <col min="15624" max="15624" width="22.453125" style="5" customWidth="1"/>
    <col min="15625" max="15625" width="5.1796875" style="5" customWidth="1"/>
    <col min="15626" max="15626" width="26.1796875" style="5" customWidth="1"/>
    <col min="15627" max="15627" width="6" style="5" customWidth="1"/>
    <col min="15628" max="15628" width="23.54296875" style="5" customWidth="1"/>
    <col min="15629" max="15629" width="14" style="5" customWidth="1"/>
    <col min="15630" max="15630" width="0.81640625" style="5" customWidth="1"/>
    <col min="15631" max="15871" width="10.1796875" style="5"/>
    <col min="15872" max="15872" width="5" style="5" customWidth="1"/>
    <col min="15873" max="15873" width="0.54296875" style="5" customWidth="1"/>
    <col min="15874" max="15874" width="10.1796875" style="5"/>
    <col min="15875" max="15875" width="4.81640625" style="5" customWidth="1"/>
    <col min="15876" max="15876" width="34.453125" style="5" customWidth="1"/>
    <col min="15877" max="15877" width="19" style="5" customWidth="1"/>
    <col min="15878" max="15878" width="26.1796875" style="5" customWidth="1"/>
    <col min="15879" max="15879" width="6.453125" style="5" customWidth="1"/>
    <col min="15880" max="15880" width="22.453125" style="5" customWidth="1"/>
    <col min="15881" max="15881" width="5.1796875" style="5" customWidth="1"/>
    <col min="15882" max="15882" width="26.1796875" style="5" customWidth="1"/>
    <col min="15883" max="15883" width="6" style="5" customWidth="1"/>
    <col min="15884" max="15884" width="23.54296875" style="5" customWidth="1"/>
    <col min="15885" max="15885" width="14" style="5" customWidth="1"/>
    <col min="15886" max="15886" width="0.81640625" style="5" customWidth="1"/>
    <col min="15887" max="16127" width="10.1796875" style="5"/>
    <col min="16128" max="16128" width="5" style="5" customWidth="1"/>
    <col min="16129" max="16129" width="0.54296875" style="5" customWidth="1"/>
    <col min="16130" max="16130" width="10.1796875" style="5"/>
    <col min="16131" max="16131" width="4.81640625" style="5" customWidth="1"/>
    <col min="16132" max="16132" width="34.453125" style="5" customWidth="1"/>
    <col min="16133" max="16133" width="19" style="5" customWidth="1"/>
    <col min="16134" max="16134" width="26.1796875" style="5" customWidth="1"/>
    <col min="16135" max="16135" width="6.453125" style="5" customWidth="1"/>
    <col min="16136" max="16136" width="22.453125" style="5" customWidth="1"/>
    <col min="16137" max="16137" width="5.1796875" style="5" customWidth="1"/>
    <col min="16138" max="16138" width="26.1796875" style="5" customWidth="1"/>
    <col min="16139" max="16139" width="6" style="5" customWidth="1"/>
    <col min="16140" max="16140" width="23.54296875" style="5" customWidth="1"/>
    <col min="16141" max="16141" width="14" style="5" customWidth="1"/>
    <col min="16142" max="16142" width="0.81640625" style="5" customWidth="1"/>
    <col min="16143" max="16384" width="10.1796875" style="5"/>
  </cols>
  <sheetData>
    <row r="1" spans="1:22">
      <c r="A1" s="10"/>
      <c r="B1" s="10"/>
      <c r="C1" s="10"/>
      <c r="D1" s="10"/>
      <c r="E1" s="11"/>
      <c r="F1" s="11"/>
      <c r="G1" s="11"/>
      <c r="H1" s="11"/>
      <c r="I1" s="11"/>
      <c r="J1" s="11"/>
      <c r="K1" s="11"/>
      <c r="L1" s="11"/>
      <c r="M1" s="10"/>
      <c r="N1" s="10"/>
      <c r="O1" s="10"/>
      <c r="P1" s="10"/>
    </row>
    <row r="2" spans="1:22" ht="19">
      <c r="A2" s="10"/>
      <c r="B2" s="10"/>
      <c r="C2" s="162" t="s">
        <v>0</v>
      </c>
      <c r="D2" s="162"/>
      <c r="E2" s="11"/>
      <c r="F2" s="11"/>
      <c r="G2" s="11"/>
      <c r="H2" s="11"/>
      <c r="I2" s="12"/>
      <c r="J2" s="12"/>
      <c r="K2" s="12"/>
      <c r="L2" s="12"/>
      <c r="M2" s="10"/>
      <c r="N2" s="13" t="s">
        <v>1</v>
      </c>
      <c r="O2" s="10"/>
      <c r="P2" s="10"/>
    </row>
    <row r="3" spans="1:22" ht="22.5" customHeight="1">
      <c r="A3" s="10"/>
      <c r="B3" s="10"/>
      <c r="C3" s="163"/>
      <c r="D3" s="163"/>
      <c r="E3" s="11"/>
      <c r="F3" s="11"/>
      <c r="G3" s="11"/>
      <c r="H3" s="11"/>
      <c r="I3" s="12"/>
      <c r="J3" s="12"/>
      <c r="K3" s="12"/>
      <c r="L3" s="12"/>
      <c r="M3" s="14">
        <f ca="1">TODAY()</f>
        <v>44790</v>
      </c>
      <c r="N3" s="15" t="s">
        <v>90</v>
      </c>
      <c r="O3" s="10"/>
      <c r="P3" s="10"/>
    </row>
    <row r="4" spans="1:22" ht="22.5" customHeight="1">
      <c r="A4" s="10"/>
      <c r="B4" s="10"/>
      <c r="C4" s="164" t="s">
        <v>2</v>
      </c>
      <c r="D4" s="165"/>
      <c r="E4" s="11"/>
      <c r="F4" s="16" t="s">
        <v>3</v>
      </c>
      <c r="G4" s="174" t="str">
        <f>製品情報調査票!F8&amp;""</f>
        <v/>
      </c>
      <c r="H4" s="174"/>
      <c r="I4" s="174"/>
      <c r="J4" s="174"/>
      <c r="K4" s="17"/>
      <c r="L4" s="173" t="str">
        <f>IF(OR(M19="対応しない(使用禁止)",M20="ブラックリスト掲載あり(使用禁止)",M17="取得していない(使用禁止)"),"使用禁止","")</f>
        <v/>
      </c>
      <c r="M4" s="173"/>
      <c r="N4" s="18"/>
      <c r="O4" s="10"/>
      <c r="P4" s="10"/>
    </row>
    <row r="5" spans="1:22" ht="22.5" customHeight="1">
      <c r="A5" s="10"/>
      <c r="B5" s="10"/>
      <c r="C5" s="166"/>
      <c r="D5" s="167"/>
      <c r="E5" s="11"/>
      <c r="F5" s="16" t="s">
        <v>4</v>
      </c>
      <c r="G5" s="176" t="str">
        <f>製品情報調査票!F2&amp;""</f>
        <v/>
      </c>
      <c r="H5" s="177"/>
      <c r="I5" s="177"/>
      <c r="J5" s="178"/>
      <c r="K5" s="17"/>
      <c r="L5" s="173"/>
      <c r="M5" s="173"/>
      <c r="N5" s="18"/>
      <c r="O5" s="10"/>
      <c r="P5" s="10"/>
    </row>
    <row r="6" spans="1:22" ht="22.5" customHeight="1">
      <c r="A6" s="10"/>
      <c r="B6" s="10"/>
      <c r="C6" s="168"/>
      <c r="D6" s="169"/>
      <c r="E6" s="11"/>
      <c r="F6" s="16" t="s">
        <v>5</v>
      </c>
      <c r="G6" s="175" t="str">
        <f>製品情報調査票!F3&amp;""</f>
        <v/>
      </c>
      <c r="H6" s="175"/>
      <c r="I6" s="175"/>
      <c r="J6" s="175"/>
      <c r="K6" s="17"/>
      <c r="L6" s="173"/>
      <c r="M6" s="173"/>
      <c r="N6" s="18"/>
      <c r="O6" s="10"/>
      <c r="P6" s="10"/>
    </row>
    <row r="7" spans="1:22" ht="22.5" customHeight="1">
      <c r="A7" s="10"/>
      <c r="B7" s="10"/>
      <c r="C7" s="19"/>
      <c r="D7" s="19"/>
      <c r="E7" s="11"/>
      <c r="F7" s="11"/>
      <c r="G7" s="11"/>
      <c r="H7" s="11"/>
      <c r="I7" s="12"/>
      <c r="J7" s="12"/>
      <c r="K7" s="12"/>
      <c r="L7" s="12"/>
      <c r="M7" s="10"/>
      <c r="N7" s="18"/>
      <c r="O7" s="10"/>
      <c r="P7" s="10"/>
    </row>
    <row r="8" spans="1:22" ht="12" customHeight="1" thickBot="1">
      <c r="A8" s="10"/>
      <c r="B8" s="10"/>
      <c r="C8" s="10"/>
      <c r="D8" s="20"/>
      <c r="E8" s="21"/>
      <c r="F8" s="21"/>
      <c r="G8" s="22" t="e">
        <f>VLOOKUP(G4,#REF!,2,0)</f>
        <v>#REF!</v>
      </c>
      <c r="H8" s="21"/>
      <c r="I8" s="21"/>
      <c r="J8" s="21"/>
      <c r="K8" s="21"/>
      <c r="L8" s="21"/>
      <c r="M8" s="23"/>
      <c r="N8" s="23"/>
      <c r="O8" s="23"/>
      <c r="P8" s="10"/>
    </row>
    <row r="9" spans="1:22" ht="39" customHeight="1" thickTop="1">
      <c r="A9" s="10"/>
      <c r="B9" s="10"/>
      <c r="C9" s="24" t="s">
        <v>6</v>
      </c>
      <c r="D9" s="24" t="s">
        <v>7</v>
      </c>
      <c r="E9" s="170" t="s">
        <v>8</v>
      </c>
      <c r="F9" s="171"/>
      <c r="G9" s="171"/>
      <c r="H9" s="171"/>
      <c r="I9" s="171"/>
      <c r="J9" s="171"/>
      <c r="K9" s="172"/>
      <c r="L9" s="25"/>
      <c r="M9" s="26" t="s">
        <v>9</v>
      </c>
      <c r="N9" s="27" t="s">
        <v>10</v>
      </c>
      <c r="O9" s="23"/>
      <c r="P9" s="10"/>
    </row>
    <row r="10" spans="1:22" ht="64.5" customHeight="1">
      <c r="A10" s="10"/>
      <c r="B10" s="11"/>
      <c r="C10" s="28" t="s">
        <v>11</v>
      </c>
      <c r="D10" s="29" t="s">
        <v>12</v>
      </c>
      <c r="E10" s="115" t="s">
        <v>13</v>
      </c>
      <c r="F10" s="85">
        <v>10</v>
      </c>
      <c r="G10" s="115" t="s">
        <v>14</v>
      </c>
      <c r="H10" s="85">
        <v>8</v>
      </c>
      <c r="I10" s="84" t="s">
        <v>15</v>
      </c>
      <c r="J10" s="116">
        <v>5</v>
      </c>
      <c r="K10" s="84" t="s">
        <v>89</v>
      </c>
      <c r="L10" s="117">
        <v>5</v>
      </c>
      <c r="M10" s="98" t="str">
        <f>VLOOKUP($G$4,ナミックス記入シート!A:O,4,0)</f>
        <v/>
      </c>
      <c r="N10" s="30" t="str">
        <f>IF(M10="実績のある代替拠点で生産が可能","10","")&amp;IF(M10="緊急時は代替拠点で生産可能(実績はない)","8","")&amp;IF(M10="複数生産拠点無し","5","")&amp;IF(M10="回答不可","5","")&amp;IF(M10="非開示","5","")</f>
        <v/>
      </c>
      <c r="O10" s="10"/>
      <c r="P10" s="10"/>
    </row>
    <row r="11" spans="1:22" ht="65.25" customHeight="1">
      <c r="A11" s="10"/>
      <c r="B11" s="11"/>
      <c r="C11" s="31" t="s">
        <v>87</v>
      </c>
      <c r="D11" s="32" t="s">
        <v>17</v>
      </c>
      <c r="E11" s="84" t="s">
        <v>18</v>
      </c>
      <c r="F11" s="85">
        <v>10</v>
      </c>
      <c r="G11" s="84" t="s">
        <v>19</v>
      </c>
      <c r="H11" s="85">
        <v>8</v>
      </c>
      <c r="I11" s="84" t="s">
        <v>20</v>
      </c>
      <c r="J11" s="116">
        <v>3</v>
      </c>
      <c r="K11" s="118"/>
      <c r="L11" s="117"/>
      <c r="M11" s="98" t="str">
        <f>VLOOKUP($G$4,ナミックス記入シート!A:O,5,0)</f>
        <v/>
      </c>
      <c r="N11" s="30" t="str">
        <f>IF(M11="製品","10","")&amp;IF(M11="開発品(製品化予定有り)","8","")&amp;IF(M11="開発品","3","")</f>
        <v/>
      </c>
      <c r="O11" s="10"/>
      <c r="P11" s="10"/>
    </row>
    <row r="12" spans="1:22" ht="65.25" customHeight="1">
      <c r="A12" s="10"/>
      <c r="B12" s="11"/>
      <c r="C12" s="28" t="s">
        <v>21</v>
      </c>
      <c r="D12" s="32" t="s">
        <v>22</v>
      </c>
      <c r="E12" s="115" t="s">
        <v>23</v>
      </c>
      <c r="F12" s="85">
        <v>10</v>
      </c>
      <c r="G12" s="119" t="s">
        <v>24</v>
      </c>
      <c r="H12" s="85">
        <v>7</v>
      </c>
      <c r="I12" s="119" t="s">
        <v>25</v>
      </c>
      <c r="J12" s="116">
        <v>3</v>
      </c>
      <c r="K12" s="118"/>
      <c r="L12" s="117"/>
      <c r="M12" s="98" t="str">
        <f>VLOOKUP($G$4,ナミックス記入シート!A:O,6,0)</f>
        <v>有機物:3ヶ月以上/無機物:12ヶ月以上</v>
      </c>
      <c r="N12" s="30" t="str">
        <f>IF(M12="有機物:3ヶ月以上/無機物:12ヶ月以上","10","")&amp;IF(M12="有機物:3ヶ月未満1ヶ月以上/無機物:12ヶ月未満6ヶ月以上","7","")&amp;IF(M12="有機物:1ヶ月未満/無機物:6ヶ月未満 またはわからない","3","")</f>
        <v>10</v>
      </c>
      <c r="O12" s="10"/>
      <c r="P12" s="10"/>
      <c r="T12" s="7"/>
      <c r="U12" s="7"/>
      <c r="V12" s="7"/>
    </row>
    <row r="13" spans="1:22" ht="65.25" customHeight="1">
      <c r="A13" s="10"/>
      <c r="B13" s="11"/>
      <c r="C13" s="28" t="s">
        <v>26</v>
      </c>
      <c r="D13" s="32" t="s">
        <v>27</v>
      </c>
      <c r="E13" s="84" t="s">
        <v>28</v>
      </c>
      <c r="F13" s="85">
        <v>10</v>
      </c>
      <c r="G13" s="38"/>
      <c r="H13" s="85"/>
      <c r="I13" s="84" t="s">
        <v>29</v>
      </c>
      <c r="J13" s="116">
        <v>5</v>
      </c>
      <c r="K13" s="84" t="s">
        <v>16</v>
      </c>
      <c r="L13" s="117">
        <v>5</v>
      </c>
      <c r="M13" s="98" t="str">
        <f>VLOOKUP($G$4,ナミックス記入シート!A:O,7,0)</f>
        <v>回答不可</v>
      </c>
      <c r="N13" s="30" t="str">
        <f>IF(M13="常温(温度指定無し)","10","")&amp;IF(M13="常温以外","5","")&amp;IF(M13="回答不可","5","")</f>
        <v>5</v>
      </c>
      <c r="O13" s="10"/>
      <c r="P13" s="10"/>
      <c r="T13" s="7"/>
      <c r="U13" s="7"/>
      <c r="V13" s="7"/>
    </row>
    <row r="14" spans="1:22" ht="65.25" customHeight="1">
      <c r="A14" s="10"/>
      <c r="B14" s="11"/>
      <c r="C14" s="28" t="s">
        <v>30</v>
      </c>
      <c r="D14" s="32" t="s">
        <v>31</v>
      </c>
      <c r="E14" s="84" t="s">
        <v>32</v>
      </c>
      <c r="F14" s="85">
        <v>10</v>
      </c>
      <c r="G14" s="38"/>
      <c r="H14" s="85"/>
      <c r="I14" s="84" t="s">
        <v>33</v>
      </c>
      <c r="J14" s="116">
        <v>0</v>
      </c>
      <c r="K14" s="120" t="s">
        <v>84</v>
      </c>
      <c r="L14" s="117">
        <v>0</v>
      </c>
      <c r="M14" s="98" t="str">
        <f>VLOOKUP($G$4,ナミックス記入シート!A:O,8,0)</f>
        <v/>
      </c>
      <c r="N14" s="30" t="str">
        <f>IF(M14="取組み有り","10","")&amp;IF(M14="取組み無し","0","")&amp;IF(M14="回答不可","0","")</f>
        <v/>
      </c>
      <c r="O14" s="10"/>
      <c r="P14" s="10"/>
      <c r="T14" s="7"/>
      <c r="U14" s="7"/>
      <c r="V14" s="7"/>
    </row>
    <row r="15" spans="1:22" ht="65.25" customHeight="1">
      <c r="A15" s="10"/>
      <c r="B15" s="11"/>
      <c r="C15" s="28" t="s">
        <v>34</v>
      </c>
      <c r="D15" s="33" t="s">
        <v>35</v>
      </c>
      <c r="E15" s="84" t="s">
        <v>36</v>
      </c>
      <c r="F15" s="85">
        <v>10</v>
      </c>
      <c r="G15" s="84" t="s">
        <v>37</v>
      </c>
      <c r="H15" s="85">
        <v>7</v>
      </c>
      <c r="I15" s="84" t="s">
        <v>38</v>
      </c>
      <c r="J15" s="116">
        <v>3</v>
      </c>
      <c r="K15" s="84" t="s">
        <v>89</v>
      </c>
      <c r="L15" s="117">
        <v>3</v>
      </c>
      <c r="M15" s="98" t="str">
        <f>VLOOKUP($G$4,ナミックス記入シート!A:O,9,0)</f>
        <v/>
      </c>
      <c r="N15" s="30" t="str">
        <f>IF(M15="はい(想定復旧時間31日未満)","10","")&amp;IF(M15="はい(想定復旧時間31日以上)","7","")&amp;IF(M15="いいえ もしくはわからない","3","")&amp;IF(M15="非開示","3","")</f>
        <v/>
      </c>
      <c r="O15" s="10"/>
      <c r="P15" s="10"/>
      <c r="T15" s="7"/>
      <c r="U15" s="7"/>
      <c r="V15" s="7"/>
    </row>
    <row r="16" spans="1:22" ht="65.25" customHeight="1">
      <c r="A16" s="10"/>
      <c r="B16" s="10"/>
      <c r="C16" s="28" t="s">
        <v>39</v>
      </c>
      <c r="D16" s="29" t="s">
        <v>40</v>
      </c>
      <c r="E16" s="84" t="s">
        <v>41</v>
      </c>
      <c r="F16" s="85">
        <v>10</v>
      </c>
      <c r="G16" s="84" t="s">
        <v>42</v>
      </c>
      <c r="H16" s="85">
        <v>7</v>
      </c>
      <c r="I16" s="84" t="s">
        <v>38</v>
      </c>
      <c r="J16" s="116">
        <v>3</v>
      </c>
      <c r="K16" s="84" t="s">
        <v>89</v>
      </c>
      <c r="L16" s="117">
        <v>3</v>
      </c>
      <c r="M16" s="98" t="str">
        <f>VLOOKUP($G$4,ナミックス記入シート!A:O,10,0)</f>
        <v/>
      </c>
      <c r="N16" s="30" t="str">
        <f>IF(M16="はい(30日以上の在庫有り)","10","")&amp;IF(M16="はい(30日未満の在庫有り)","7","")&amp;IF(M16="いいえ もしくはわからない","3","")&amp;IF(M16="非開示","3","")</f>
        <v/>
      </c>
      <c r="O16" s="10"/>
      <c r="P16" s="10"/>
    </row>
    <row r="17" spans="1:16" s="86" customFormat="1" ht="65.25" customHeight="1">
      <c r="A17" s="23"/>
      <c r="B17" s="23"/>
      <c r="C17" s="28" t="s">
        <v>88</v>
      </c>
      <c r="D17" s="32" t="s">
        <v>43</v>
      </c>
      <c r="E17" s="84" t="s">
        <v>44</v>
      </c>
      <c r="F17" s="85">
        <v>10</v>
      </c>
      <c r="G17" s="84" t="s">
        <v>45</v>
      </c>
      <c r="H17" s="85">
        <v>7</v>
      </c>
      <c r="I17" s="120" t="s">
        <v>85</v>
      </c>
      <c r="J17" s="121">
        <v>3</v>
      </c>
      <c r="K17" s="120" t="s">
        <v>91</v>
      </c>
      <c r="L17" s="122" t="s">
        <v>86</v>
      </c>
      <c r="M17" s="99" t="str">
        <f>VLOOKUP($G$4,ナミックス記入シート!A:O,11,0)</f>
        <v/>
      </c>
      <c r="N17" s="30" t="str">
        <f>IF(M17="IATF16949取得","10","")&amp;IF(M17="ISO9001取得","7","")&amp;IF(M17="取得していないが計画中","3","")&amp;IF(M17="取得していない(使用禁止)","0","")</f>
        <v/>
      </c>
      <c r="O17" s="23"/>
      <c r="P17" s="23"/>
    </row>
    <row r="18" spans="1:16" ht="65.25" customHeight="1">
      <c r="A18" s="10"/>
      <c r="B18" s="10"/>
      <c r="C18" s="28" t="s">
        <v>46</v>
      </c>
      <c r="D18" s="35" t="s">
        <v>47</v>
      </c>
      <c r="E18" s="84" t="s">
        <v>48</v>
      </c>
      <c r="F18" s="85">
        <v>10</v>
      </c>
      <c r="G18" s="84" t="s">
        <v>49</v>
      </c>
      <c r="H18" s="85">
        <v>7</v>
      </c>
      <c r="I18" s="84" t="s">
        <v>50</v>
      </c>
      <c r="J18" s="116">
        <v>5</v>
      </c>
      <c r="K18" s="84" t="s">
        <v>51</v>
      </c>
      <c r="L18" s="117">
        <v>5</v>
      </c>
      <c r="M18" s="98" t="str">
        <f>VLOOKUP($G$4,ナミックス記入シート!A:O,12,0)</f>
        <v>一部成分のCAS NO非開示かつ成分比率も開示</v>
      </c>
      <c r="N18" s="30" t="str">
        <f>IF(M18="成分のCAS NO開示かつ成分比率も開示","10","")&amp;IF(M18="一部成分のCAS NO非開示かつ成分比率も開示","7","")&amp;IF(M18="成分一切非開示・成分比率も曖昧","5","")&amp;IF(M18="未回答","5","")</f>
        <v>7</v>
      </c>
      <c r="O18" s="34"/>
      <c r="P18" s="10"/>
    </row>
    <row r="19" spans="1:16" ht="65.25" customHeight="1">
      <c r="A19" s="10"/>
      <c r="B19" s="10"/>
      <c r="C19" s="28" t="s">
        <v>52</v>
      </c>
      <c r="D19" s="35" t="s">
        <v>53</v>
      </c>
      <c r="E19" s="36" t="s">
        <v>54</v>
      </c>
      <c r="F19" s="37">
        <v>10</v>
      </c>
      <c r="G19" s="38"/>
      <c r="H19" s="37"/>
      <c r="I19" s="38"/>
      <c r="J19" s="37"/>
      <c r="K19" s="40" t="s">
        <v>55</v>
      </c>
      <c r="L19" s="39" t="s">
        <v>86</v>
      </c>
      <c r="M19" s="100" t="str">
        <f>VLOOKUP($G$4,ナミックス記入シート!A:O,13,0)</f>
        <v>対応する</v>
      </c>
      <c r="N19" s="30" t="str">
        <f>IF(M19="対応する","10","")&amp;IF(M19="対応しない(使用禁止)","0","")</f>
        <v>10</v>
      </c>
      <c r="O19" s="34"/>
      <c r="P19" s="10"/>
    </row>
    <row r="20" spans="1:16" ht="65.25" customHeight="1">
      <c r="A20" s="10"/>
      <c r="B20" s="10"/>
      <c r="C20" s="28" t="s">
        <v>56</v>
      </c>
      <c r="D20" s="35" t="s">
        <v>57</v>
      </c>
      <c r="E20" s="40" t="s">
        <v>58</v>
      </c>
      <c r="F20" s="37">
        <v>10</v>
      </c>
      <c r="G20" s="38"/>
      <c r="H20" s="37"/>
      <c r="I20" s="40" t="s">
        <v>81</v>
      </c>
      <c r="J20" s="87">
        <v>0</v>
      </c>
      <c r="K20" s="40" t="s">
        <v>82</v>
      </c>
      <c r="L20" s="41" t="s">
        <v>86</v>
      </c>
      <c r="M20" s="98" t="str">
        <f>VLOOKUP($G$4,ナミックス記入シート!A:O,14,0)</f>
        <v>ブラックリスト掲載なし</v>
      </c>
      <c r="N20" s="30" t="str">
        <f>IF(M20="ブラックリスト掲載なし","10","")&amp;IF(M20="ブラックリスト掲載あり(使用禁止)","0","")&amp;IF(M20="新規サプライヤー","0","")</f>
        <v>10</v>
      </c>
      <c r="O20" s="34"/>
      <c r="P20" s="10"/>
    </row>
    <row r="21" spans="1:16" ht="65.25" customHeight="1">
      <c r="A21" s="10"/>
      <c r="B21" s="10"/>
      <c r="C21" s="28" t="s">
        <v>60</v>
      </c>
      <c r="D21" s="35" t="s">
        <v>61</v>
      </c>
      <c r="E21" s="38"/>
      <c r="F21" s="37"/>
      <c r="G21" s="38"/>
      <c r="H21" s="37"/>
      <c r="I21" s="36" t="s">
        <v>62</v>
      </c>
      <c r="J21" s="37">
        <v>-10</v>
      </c>
      <c r="K21" s="38"/>
      <c r="L21" s="41"/>
      <c r="M21" s="98">
        <f>VLOOKUP($G$4,ナミックス記入シート!A:O,15,0)</f>
        <v>0</v>
      </c>
      <c r="N21" s="30" t="str">
        <f>IF(M21="対応しない","-10","－")</f>
        <v>－</v>
      </c>
      <c r="O21" s="34"/>
      <c r="P21" s="10"/>
    </row>
    <row r="22" spans="1:16" ht="38.25" customHeight="1" thickBot="1">
      <c r="A22" s="10"/>
      <c r="B22" s="10"/>
      <c r="C22" s="42" t="s">
        <v>63</v>
      </c>
      <c r="D22" s="10"/>
      <c r="E22" s="11"/>
      <c r="F22" s="11"/>
      <c r="G22" s="43"/>
      <c r="H22" s="11"/>
      <c r="I22" s="43"/>
      <c r="J22" s="43"/>
      <c r="K22" s="43"/>
      <c r="L22" s="43"/>
      <c r="M22" s="44" t="s">
        <v>64</v>
      </c>
      <c r="N22" s="45" t="e">
        <f>VLOOKUP(G4,ナミックス記入シート!A:AE,31,0)</f>
        <v>#VALUE!</v>
      </c>
      <c r="O22" s="10"/>
      <c r="P22" s="10"/>
    </row>
    <row r="23" spans="1:16" ht="42.75" customHeight="1" thickTop="1" thickBot="1">
      <c r="A23" s="10"/>
      <c r="B23" s="10"/>
      <c r="C23" s="153"/>
      <c r="D23" s="154"/>
      <c r="E23" s="154"/>
      <c r="F23" s="154"/>
      <c r="G23" s="154"/>
      <c r="H23" s="154"/>
      <c r="I23" s="154"/>
      <c r="J23" s="154"/>
      <c r="K23" s="155"/>
      <c r="L23" s="11"/>
      <c r="M23" s="46" t="s">
        <v>65</v>
      </c>
      <c r="N23" s="47" t="e">
        <f>VLOOKUP(G4,ナミックス記入シート!A:AF,32,0)</f>
        <v>#VALUE!</v>
      </c>
      <c r="O23" s="10"/>
      <c r="P23" s="10"/>
    </row>
    <row r="24" spans="1:16" ht="42.75" customHeight="1" thickTop="1">
      <c r="A24" s="10"/>
      <c r="B24" s="10"/>
      <c r="C24" s="156"/>
      <c r="D24" s="157"/>
      <c r="E24" s="157"/>
      <c r="F24" s="157"/>
      <c r="G24" s="157"/>
      <c r="H24" s="157"/>
      <c r="I24" s="157"/>
      <c r="J24" s="157"/>
      <c r="K24" s="158"/>
      <c r="L24" s="11"/>
      <c r="M24" s="10"/>
      <c r="N24" s="10"/>
      <c r="O24" s="10"/>
      <c r="P24" s="10"/>
    </row>
    <row r="25" spans="1:16" ht="42.75" customHeight="1" thickBot="1">
      <c r="A25" s="10"/>
      <c r="B25" s="10"/>
      <c r="C25" s="159"/>
      <c r="D25" s="160"/>
      <c r="E25" s="160"/>
      <c r="F25" s="160"/>
      <c r="G25" s="160"/>
      <c r="H25" s="160"/>
      <c r="I25" s="160"/>
      <c r="J25" s="160"/>
      <c r="K25" s="161"/>
      <c r="L25" s="11"/>
      <c r="M25" s="10"/>
      <c r="N25" s="10"/>
      <c r="O25" s="10"/>
      <c r="P25" s="10"/>
    </row>
    <row r="26" spans="1:16" ht="42.75" customHeight="1" thickTop="1">
      <c r="D26" s="8"/>
    </row>
    <row r="27" spans="1:16" ht="42.75" customHeight="1"/>
    <row r="28" spans="1:16" ht="42.75" customHeight="1"/>
    <row r="29" spans="1:16" ht="42.75" customHeight="1"/>
    <row r="30" spans="1:16" ht="42.75" customHeight="1"/>
  </sheetData>
  <mergeCells count="8">
    <mergeCell ref="C23:K25"/>
    <mergeCell ref="C2:D3"/>
    <mergeCell ref="C4:D6"/>
    <mergeCell ref="E9:K9"/>
    <mergeCell ref="L4:M6"/>
    <mergeCell ref="G4:J4"/>
    <mergeCell ref="G6:J6"/>
    <mergeCell ref="G5:J5"/>
  </mergeCells>
  <phoneticPr fontId="62"/>
  <dataValidations disablePrompts="1" count="9">
    <dataValidation type="list" allowBlank="1" showInputMessage="1" showErrorMessage="1" sqref="WVT983055:WVT983056 JH16:JH21 TD16:TD21 ACZ16:ACZ21 AMV16:AMV21 AWR16:AWR21 BGN16:BGN21 BQJ16:BQJ21 CAF16:CAF21 CKB16:CKB21 CTX16:CTX21 DDT16:DDT21 DNP16:DNP21 DXL16:DXL21 EHH16:EHH21 ERD16:ERD21 FAZ16:FAZ21 FKV16:FKV21 FUR16:FUR21 GEN16:GEN21 GOJ16:GOJ21 GYF16:GYF21 HIB16:HIB21 HRX16:HRX21 IBT16:IBT21 ILP16:ILP21 IVL16:IVL21 JFH16:JFH21 JPD16:JPD21 JYZ16:JYZ21 KIV16:KIV21 KSR16:KSR21 LCN16:LCN21 LMJ16:LMJ21 LWF16:LWF21 MGB16:MGB21 MPX16:MPX21 MZT16:MZT21 NJP16:NJP21 NTL16:NTL21 ODH16:ODH21 OND16:OND21 OWZ16:OWZ21 PGV16:PGV21 PQR16:PQR21 QAN16:QAN21 QKJ16:QKJ21 QUF16:QUF21 REB16:REB21 RNX16:RNX21 RXT16:RXT21 SHP16:SHP21 SRL16:SRL21 TBH16:TBH21 TLD16:TLD21 TUZ16:TUZ21 UEV16:UEV21 UOR16:UOR21 UYN16:UYN21 VIJ16:VIJ21 VSF16:VSF21 WCB16:WCB21 WLX16:WLX21 WVT16:WVT21 M65551:M65552 JH65551:JH65552 TD65551:TD65552 ACZ65551:ACZ65552 AMV65551:AMV65552 AWR65551:AWR65552 BGN65551:BGN65552 BQJ65551:BQJ65552 CAF65551:CAF65552 CKB65551:CKB65552 CTX65551:CTX65552 DDT65551:DDT65552 DNP65551:DNP65552 DXL65551:DXL65552 EHH65551:EHH65552 ERD65551:ERD65552 FAZ65551:FAZ65552 FKV65551:FKV65552 FUR65551:FUR65552 GEN65551:GEN65552 GOJ65551:GOJ65552 GYF65551:GYF65552 HIB65551:HIB65552 HRX65551:HRX65552 IBT65551:IBT65552 ILP65551:ILP65552 IVL65551:IVL65552 JFH65551:JFH65552 JPD65551:JPD65552 JYZ65551:JYZ65552 KIV65551:KIV65552 KSR65551:KSR65552 LCN65551:LCN65552 LMJ65551:LMJ65552 LWF65551:LWF65552 MGB65551:MGB65552 MPX65551:MPX65552 MZT65551:MZT65552 NJP65551:NJP65552 NTL65551:NTL65552 ODH65551:ODH65552 OND65551:OND65552 OWZ65551:OWZ65552 PGV65551:PGV65552 PQR65551:PQR65552 QAN65551:QAN65552 QKJ65551:QKJ65552 QUF65551:QUF65552 REB65551:REB65552 RNX65551:RNX65552 RXT65551:RXT65552 SHP65551:SHP65552 SRL65551:SRL65552 TBH65551:TBH65552 TLD65551:TLD65552 TUZ65551:TUZ65552 UEV65551:UEV65552 UOR65551:UOR65552 UYN65551:UYN65552 VIJ65551:VIJ65552 VSF65551:VSF65552 WCB65551:WCB65552 WLX65551:WLX65552 WVT65551:WVT65552 M131087:M131088 JH131087:JH131088 TD131087:TD131088 ACZ131087:ACZ131088 AMV131087:AMV131088 AWR131087:AWR131088 BGN131087:BGN131088 BQJ131087:BQJ131088 CAF131087:CAF131088 CKB131087:CKB131088 CTX131087:CTX131088 DDT131087:DDT131088 DNP131087:DNP131088 DXL131087:DXL131088 EHH131087:EHH131088 ERD131087:ERD131088 FAZ131087:FAZ131088 FKV131087:FKV131088 FUR131087:FUR131088 GEN131087:GEN131088 GOJ131087:GOJ131088 GYF131087:GYF131088 HIB131087:HIB131088 HRX131087:HRX131088 IBT131087:IBT131088 ILP131087:ILP131088 IVL131087:IVL131088 JFH131087:JFH131088 JPD131087:JPD131088 JYZ131087:JYZ131088 KIV131087:KIV131088 KSR131087:KSR131088 LCN131087:LCN131088 LMJ131087:LMJ131088 LWF131087:LWF131088 MGB131087:MGB131088 MPX131087:MPX131088 MZT131087:MZT131088 NJP131087:NJP131088 NTL131087:NTL131088 ODH131087:ODH131088 OND131087:OND131088 OWZ131087:OWZ131088 PGV131087:PGV131088 PQR131087:PQR131088 QAN131087:QAN131088 QKJ131087:QKJ131088 QUF131087:QUF131088 REB131087:REB131088 RNX131087:RNX131088 RXT131087:RXT131088 SHP131087:SHP131088 SRL131087:SRL131088 TBH131087:TBH131088 TLD131087:TLD131088 TUZ131087:TUZ131088 UEV131087:UEV131088 UOR131087:UOR131088 UYN131087:UYN131088 VIJ131087:VIJ131088 VSF131087:VSF131088 WCB131087:WCB131088 WLX131087:WLX131088 WVT131087:WVT131088 M196623:M196624 JH196623:JH196624 TD196623:TD196624 ACZ196623:ACZ196624 AMV196623:AMV196624 AWR196623:AWR196624 BGN196623:BGN196624 BQJ196623:BQJ196624 CAF196623:CAF196624 CKB196623:CKB196624 CTX196623:CTX196624 DDT196623:DDT196624 DNP196623:DNP196624 DXL196623:DXL196624 EHH196623:EHH196624 ERD196623:ERD196624 FAZ196623:FAZ196624 FKV196623:FKV196624 FUR196623:FUR196624 GEN196623:GEN196624 GOJ196623:GOJ196624 GYF196623:GYF196624 HIB196623:HIB196624 HRX196623:HRX196624 IBT196623:IBT196624 ILP196623:ILP196624 IVL196623:IVL196624 JFH196623:JFH196624 JPD196623:JPD196624 JYZ196623:JYZ196624 KIV196623:KIV196624 KSR196623:KSR196624 LCN196623:LCN196624 LMJ196623:LMJ196624 LWF196623:LWF196624 MGB196623:MGB196624 MPX196623:MPX196624 MZT196623:MZT196624 NJP196623:NJP196624 NTL196623:NTL196624 ODH196623:ODH196624 OND196623:OND196624 OWZ196623:OWZ196624 PGV196623:PGV196624 PQR196623:PQR196624 QAN196623:QAN196624 QKJ196623:QKJ196624 QUF196623:QUF196624 REB196623:REB196624 RNX196623:RNX196624 RXT196623:RXT196624 SHP196623:SHP196624 SRL196623:SRL196624 TBH196623:TBH196624 TLD196623:TLD196624 TUZ196623:TUZ196624 UEV196623:UEV196624 UOR196623:UOR196624 UYN196623:UYN196624 VIJ196623:VIJ196624 VSF196623:VSF196624 WCB196623:WCB196624 WLX196623:WLX196624 WVT196623:WVT196624 M262159:M262160 JH262159:JH262160 TD262159:TD262160 ACZ262159:ACZ262160 AMV262159:AMV262160 AWR262159:AWR262160 BGN262159:BGN262160 BQJ262159:BQJ262160 CAF262159:CAF262160 CKB262159:CKB262160 CTX262159:CTX262160 DDT262159:DDT262160 DNP262159:DNP262160 DXL262159:DXL262160 EHH262159:EHH262160 ERD262159:ERD262160 FAZ262159:FAZ262160 FKV262159:FKV262160 FUR262159:FUR262160 GEN262159:GEN262160 GOJ262159:GOJ262160 GYF262159:GYF262160 HIB262159:HIB262160 HRX262159:HRX262160 IBT262159:IBT262160 ILP262159:ILP262160 IVL262159:IVL262160 JFH262159:JFH262160 JPD262159:JPD262160 JYZ262159:JYZ262160 KIV262159:KIV262160 KSR262159:KSR262160 LCN262159:LCN262160 LMJ262159:LMJ262160 LWF262159:LWF262160 MGB262159:MGB262160 MPX262159:MPX262160 MZT262159:MZT262160 NJP262159:NJP262160 NTL262159:NTL262160 ODH262159:ODH262160 OND262159:OND262160 OWZ262159:OWZ262160 PGV262159:PGV262160 PQR262159:PQR262160 QAN262159:QAN262160 QKJ262159:QKJ262160 QUF262159:QUF262160 REB262159:REB262160 RNX262159:RNX262160 RXT262159:RXT262160 SHP262159:SHP262160 SRL262159:SRL262160 TBH262159:TBH262160 TLD262159:TLD262160 TUZ262159:TUZ262160 UEV262159:UEV262160 UOR262159:UOR262160 UYN262159:UYN262160 VIJ262159:VIJ262160 VSF262159:VSF262160 WCB262159:WCB262160 WLX262159:WLX262160 WVT262159:WVT262160 M327695:M327696 JH327695:JH327696 TD327695:TD327696 ACZ327695:ACZ327696 AMV327695:AMV327696 AWR327695:AWR327696 BGN327695:BGN327696 BQJ327695:BQJ327696 CAF327695:CAF327696 CKB327695:CKB327696 CTX327695:CTX327696 DDT327695:DDT327696 DNP327695:DNP327696 DXL327695:DXL327696 EHH327695:EHH327696 ERD327695:ERD327696 FAZ327695:FAZ327696 FKV327695:FKV327696 FUR327695:FUR327696 GEN327695:GEN327696 GOJ327695:GOJ327696 GYF327695:GYF327696 HIB327695:HIB327696 HRX327695:HRX327696 IBT327695:IBT327696 ILP327695:ILP327696 IVL327695:IVL327696 JFH327695:JFH327696 JPD327695:JPD327696 JYZ327695:JYZ327696 KIV327695:KIV327696 KSR327695:KSR327696 LCN327695:LCN327696 LMJ327695:LMJ327696 LWF327695:LWF327696 MGB327695:MGB327696 MPX327695:MPX327696 MZT327695:MZT327696 NJP327695:NJP327696 NTL327695:NTL327696 ODH327695:ODH327696 OND327695:OND327696 OWZ327695:OWZ327696 PGV327695:PGV327696 PQR327695:PQR327696 QAN327695:QAN327696 QKJ327695:QKJ327696 QUF327695:QUF327696 REB327695:REB327696 RNX327695:RNX327696 RXT327695:RXT327696 SHP327695:SHP327696 SRL327695:SRL327696 TBH327695:TBH327696 TLD327695:TLD327696 TUZ327695:TUZ327696 UEV327695:UEV327696 UOR327695:UOR327696 UYN327695:UYN327696 VIJ327695:VIJ327696 VSF327695:VSF327696 WCB327695:WCB327696 WLX327695:WLX327696 WVT327695:WVT327696 M393231:M393232 JH393231:JH393232 TD393231:TD393232 ACZ393231:ACZ393232 AMV393231:AMV393232 AWR393231:AWR393232 BGN393231:BGN393232 BQJ393231:BQJ393232 CAF393231:CAF393232 CKB393231:CKB393232 CTX393231:CTX393232 DDT393231:DDT393232 DNP393231:DNP393232 DXL393231:DXL393232 EHH393231:EHH393232 ERD393231:ERD393232 FAZ393231:FAZ393232 FKV393231:FKV393232 FUR393231:FUR393232 GEN393231:GEN393232 GOJ393231:GOJ393232 GYF393231:GYF393232 HIB393231:HIB393232 HRX393231:HRX393232 IBT393231:IBT393232 ILP393231:ILP393232 IVL393231:IVL393232 JFH393231:JFH393232 JPD393231:JPD393232 JYZ393231:JYZ393232 KIV393231:KIV393232 KSR393231:KSR393232 LCN393231:LCN393232 LMJ393231:LMJ393232 LWF393231:LWF393232 MGB393231:MGB393232 MPX393231:MPX393232 MZT393231:MZT393232 NJP393231:NJP393232 NTL393231:NTL393232 ODH393231:ODH393232 OND393231:OND393232 OWZ393231:OWZ393232 PGV393231:PGV393232 PQR393231:PQR393232 QAN393231:QAN393232 QKJ393231:QKJ393232 QUF393231:QUF393232 REB393231:REB393232 RNX393231:RNX393232 RXT393231:RXT393232 SHP393231:SHP393232 SRL393231:SRL393232 TBH393231:TBH393232 TLD393231:TLD393232 TUZ393231:TUZ393232 UEV393231:UEV393232 UOR393231:UOR393232 UYN393231:UYN393232 VIJ393231:VIJ393232 VSF393231:VSF393232 WCB393231:WCB393232 WLX393231:WLX393232 WVT393231:WVT393232 M458767:M458768 JH458767:JH458768 TD458767:TD458768 ACZ458767:ACZ458768 AMV458767:AMV458768 AWR458767:AWR458768 BGN458767:BGN458768 BQJ458767:BQJ458768 CAF458767:CAF458768 CKB458767:CKB458768 CTX458767:CTX458768 DDT458767:DDT458768 DNP458767:DNP458768 DXL458767:DXL458768 EHH458767:EHH458768 ERD458767:ERD458768 FAZ458767:FAZ458768 FKV458767:FKV458768 FUR458767:FUR458768 GEN458767:GEN458768 GOJ458767:GOJ458768 GYF458767:GYF458768 HIB458767:HIB458768 HRX458767:HRX458768 IBT458767:IBT458768 ILP458767:ILP458768 IVL458767:IVL458768 JFH458767:JFH458768 JPD458767:JPD458768 JYZ458767:JYZ458768 KIV458767:KIV458768 KSR458767:KSR458768 LCN458767:LCN458768 LMJ458767:LMJ458768 LWF458767:LWF458768 MGB458767:MGB458768 MPX458767:MPX458768 MZT458767:MZT458768 NJP458767:NJP458768 NTL458767:NTL458768 ODH458767:ODH458768 OND458767:OND458768 OWZ458767:OWZ458768 PGV458767:PGV458768 PQR458767:PQR458768 QAN458767:QAN458768 QKJ458767:QKJ458768 QUF458767:QUF458768 REB458767:REB458768 RNX458767:RNX458768 RXT458767:RXT458768 SHP458767:SHP458768 SRL458767:SRL458768 TBH458767:TBH458768 TLD458767:TLD458768 TUZ458767:TUZ458768 UEV458767:UEV458768 UOR458767:UOR458768 UYN458767:UYN458768 VIJ458767:VIJ458768 VSF458767:VSF458768 WCB458767:WCB458768 WLX458767:WLX458768 WVT458767:WVT458768 M524303:M524304 JH524303:JH524304 TD524303:TD524304 ACZ524303:ACZ524304 AMV524303:AMV524304 AWR524303:AWR524304 BGN524303:BGN524304 BQJ524303:BQJ524304 CAF524303:CAF524304 CKB524303:CKB524304 CTX524303:CTX524304 DDT524303:DDT524304 DNP524303:DNP524304 DXL524303:DXL524304 EHH524303:EHH524304 ERD524303:ERD524304 FAZ524303:FAZ524304 FKV524303:FKV524304 FUR524303:FUR524304 GEN524303:GEN524304 GOJ524303:GOJ524304 GYF524303:GYF524304 HIB524303:HIB524304 HRX524303:HRX524304 IBT524303:IBT524304 ILP524303:ILP524304 IVL524303:IVL524304 JFH524303:JFH524304 JPD524303:JPD524304 JYZ524303:JYZ524304 KIV524303:KIV524304 KSR524303:KSR524304 LCN524303:LCN524304 LMJ524303:LMJ524304 LWF524303:LWF524304 MGB524303:MGB524304 MPX524303:MPX524304 MZT524303:MZT524304 NJP524303:NJP524304 NTL524303:NTL524304 ODH524303:ODH524304 OND524303:OND524304 OWZ524303:OWZ524304 PGV524303:PGV524304 PQR524303:PQR524304 QAN524303:QAN524304 QKJ524303:QKJ524304 QUF524303:QUF524304 REB524303:REB524304 RNX524303:RNX524304 RXT524303:RXT524304 SHP524303:SHP524304 SRL524303:SRL524304 TBH524303:TBH524304 TLD524303:TLD524304 TUZ524303:TUZ524304 UEV524303:UEV524304 UOR524303:UOR524304 UYN524303:UYN524304 VIJ524303:VIJ524304 VSF524303:VSF524304 WCB524303:WCB524304 WLX524303:WLX524304 WVT524303:WVT524304 M589839:M589840 JH589839:JH589840 TD589839:TD589840 ACZ589839:ACZ589840 AMV589839:AMV589840 AWR589839:AWR589840 BGN589839:BGN589840 BQJ589839:BQJ589840 CAF589839:CAF589840 CKB589839:CKB589840 CTX589839:CTX589840 DDT589839:DDT589840 DNP589839:DNP589840 DXL589839:DXL589840 EHH589839:EHH589840 ERD589839:ERD589840 FAZ589839:FAZ589840 FKV589839:FKV589840 FUR589839:FUR589840 GEN589839:GEN589840 GOJ589839:GOJ589840 GYF589839:GYF589840 HIB589839:HIB589840 HRX589839:HRX589840 IBT589839:IBT589840 ILP589839:ILP589840 IVL589839:IVL589840 JFH589839:JFH589840 JPD589839:JPD589840 JYZ589839:JYZ589840 KIV589839:KIV589840 KSR589839:KSR589840 LCN589839:LCN589840 LMJ589839:LMJ589840 LWF589839:LWF589840 MGB589839:MGB589840 MPX589839:MPX589840 MZT589839:MZT589840 NJP589839:NJP589840 NTL589839:NTL589840 ODH589839:ODH589840 OND589839:OND589840 OWZ589839:OWZ589840 PGV589839:PGV589840 PQR589839:PQR589840 QAN589839:QAN589840 QKJ589839:QKJ589840 QUF589839:QUF589840 REB589839:REB589840 RNX589839:RNX589840 RXT589839:RXT589840 SHP589839:SHP589840 SRL589839:SRL589840 TBH589839:TBH589840 TLD589839:TLD589840 TUZ589839:TUZ589840 UEV589839:UEV589840 UOR589839:UOR589840 UYN589839:UYN589840 VIJ589839:VIJ589840 VSF589839:VSF589840 WCB589839:WCB589840 WLX589839:WLX589840 WVT589839:WVT589840 M655375:M655376 JH655375:JH655376 TD655375:TD655376 ACZ655375:ACZ655376 AMV655375:AMV655376 AWR655375:AWR655376 BGN655375:BGN655376 BQJ655375:BQJ655376 CAF655375:CAF655376 CKB655375:CKB655376 CTX655375:CTX655376 DDT655375:DDT655376 DNP655375:DNP655376 DXL655375:DXL655376 EHH655375:EHH655376 ERD655375:ERD655376 FAZ655375:FAZ655376 FKV655375:FKV655376 FUR655375:FUR655376 GEN655375:GEN655376 GOJ655375:GOJ655376 GYF655375:GYF655376 HIB655375:HIB655376 HRX655375:HRX655376 IBT655375:IBT655376 ILP655375:ILP655376 IVL655375:IVL655376 JFH655375:JFH655376 JPD655375:JPD655376 JYZ655375:JYZ655376 KIV655375:KIV655376 KSR655375:KSR655376 LCN655375:LCN655376 LMJ655375:LMJ655376 LWF655375:LWF655376 MGB655375:MGB655376 MPX655375:MPX655376 MZT655375:MZT655376 NJP655375:NJP655376 NTL655375:NTL655376 ODH655375:ODH655376 OND655375:OND655376 OWZ655375:OWZ655376 PGV655375:PGV655376 PQR655375:PQR655376 QAN655375:QAN655376 QKJ655375:QKJ655376 QUF655375:QUF655376 REB655375:REB655376 RNX655375:RNX655376 RXT655375:RXT655376 SHP655375:SHP655376 SRL655375:SRL655376 TBH655375:TBH655376 TLD655375:TLD655376 TUZ655375:TUZ655376 UEV655375:UEV655376 UOR655375:UOR655376 UYN655375:UYN655376 VIJ655375:VIJ655376 VSF655375:VSF655376 WCB655375:WCB655376 WLX655375:WLX655376 WVT655375:WVT655376 M720911:M720912 JH720911:JH720912 TD720911:TD720912 ACZ720911:ACZ720912 AMV720911:AMV720912 AWR720911:AWR720912 BGN720911:BGN720912 BQJ720911:BQJ720912 CAF720911:CAF720912 CKB720911:CKB720912 CTX720911:CTX720912 DDT720911:DDT720912 DNP720911:DNP720912 DXL720911:DXL720912 EHH720911:EHH720912 ERD720911:ERD720912 FAZ720911:FAZ720912 FKV720911:FKV720912 FUR720911:FUR720912 GEN720911:GEN720912 GOJ720911:GOJ720912 GYF720911:GYF720912 HIB720911:HIB720912 HRX720911:HRX720912 IBT720911:IBT720912 ILP720911:ILP720912 IVL720911:IVL720912 JFH720911:JFH720912 JPD720911:JPD720912 JYZ720911:JYZ720912 KIV720911:KIV720912 KSR720911:KSR720912 LCN720911:LCN720912 LMJ720911:LMJ720912 LWF720911:LWF720912 MGB720911:MGB720912 MPX720911:MPX720912 MZT720911:MZT720912 NJP720911:NJP720912 NTL720911:NTL720912 ODH720911:ODH720912 OND720911:OND720912 OWZ720911:OWZ720912 PGV720911:PGV720912 PQR720911:PQR720912 QAN720911:QAN720912 QKJ720911:QKJ720912 QUF720911:QUF720912 REB720911:REB720912 RNX720911:RNX720912 RXT720911:RXT720912 SHP720911:SHP720912 SRL720911:SRL720912 TBH720911:TBH720912 TLD720911:TLD720912 TUZ720911:TUZ720912 UEV720911:UEV720912 UOR720911:UOR720912 UYN720911:UYN720912 VIJ720911:VIJ720912 VSF720911:VSF720912 WCB720911:WCB720912 WLX720911:WLX720912 WVT720911:WVT720912 M786447:M786448 JH786447:JH786448 TD786447:TD786448 ACZ786447:ACZ786448 AMV786447:AMV786448 AWR786447:AWR786448 BGN786447:BGN786448 BQJ786447:BQJ786448 CAF786447:CAF786448 CKB786447:CKB786448 CTX786447:CTX786448 DDT786447:DDT786448 DNP786447:DNP786448 DXL786447:DXL786448 EHH786447:EHH786448 ERD786447:ERD786448 FAZ786447:FAZ786448 FKV786447:FKV786448 FUR786447:FUR786448 GEN786447:GEN786448 GOJ786447:GOJ786448 GYF786447:GYF786448 HIB786447:HIB786448 HRX786447:HRX786448 IBT786447:IBT786448 ILP786447:ILP786448 IVL786447:IVL786448 JFH786447:JFH786448 JPD786447:JPD786448 JYZ786447:JYZ786448 KIV786447:KIV786448 KSR786447:KSR786448 LCN786447:LCN786448 LMJ786447:LMJ786448 LWF786447:LWF786448 MGB786447:MGB786448 MPX786447:MPX786448 MZT786447:MZT786448 NJP786447:NJP786448 NTL786447:NTL786448 ODH786447:ODH786448 OND786447:OND786448 OWZ786447:OWZ786448 PGV786447:PGV786448 PQR786447:PQR786448 QAN786447:QAN786448 QKJ786447:QKJ786448 QUF786447:QUF786448 REB786447:REB786448 RNX786447:RNX786448 RXT786447:RXT786448 SHP786447:SHP786448 SRL786447:SRL786448 TBH786447:TBH786448 TLD786447:TLD786448 TUZ786447:TUZ786448 UEV786447:UEV786448 UOR786447:UOR786448 UYN786447:UYN786448 VIJ786447:VIJ786448 VSF786447:VSF786448 WCB786447:WCB786448 WLX786447:WLX786448 WVT786447:WVT786448 M851983:M851984 JH851983:JH851984 TD851983:TD851984 ACZ851983:ACZ851984 AMV851983:AMV851984 AWR851983:AWR851984 BGN851983:BGN851984 BQJ851983:BQJ851984 CAF851983:CAF851984 CKB851983:CKB851984 CTX851983:CTX851984 DDT851983:DDT851984 DNP851983:DNP851984 DXL851983:DXL851984 EHH851983:EHH851984 ERD851983:ERD851984 FAZ851983:FAZ851984 FKV851983:FKV851984 FUR851983:FUR851984 GEN851983:GEN851984 GOJ851983:GOJ851984 GYF851983:GYF851984 HIB851983:HIB851984 HRX851983:HRX851984 IBT851983:IBT851984 ILP851983:ILP851984 IVL851983:IVL851984 JFH851983:JFH851984 JPD851983:JPD851984 JYZ851983:JYZ851984 KIV851983:KIV851984 KSR851983:KSR851984 LCN851983:LCN851984 LMJ851983:LMJ851984 LWF851983:LWF851984 MGB851983:MGB851984 MPX851983:MPX851984 MZT851983:MZT851984 NJP851983:NJP851984 NTL851983:NTL851984 ODH851983:ODH851984 OND851983:OND851984 OWZ851983:OWZ851984 PGV851983:PGV851984 PQR851983:PQR851984 QAN851983:QAN851984 QKJ851983:QKJ851984 QUF851983:QUF851984 REB851983:REB851984 RNX851983:RNX851984 RXT851983:RXT851984 SHP851983:SHP851984 SRL851983:SRL851984 TBH851983:TBH851984 TLD851983:TLD851984 TUZ851983:TUZ851984 UEV851983:UEV851984 UOR851983:UOR851984 UYN851983:UYN851984 VIJ851983:VIJ851984 VSF851983:VSF851984 WCB851983:WCB851984 WLX851983:WLX851984 WVT851983:WVT851984 M917519:M917520 JH917519:JH917520 TD917519:TD917520 ACZ917519:ACZ917520 AMV917519:AMV917520 AWR917519:AWR917520 BGN917519:BGN917520 BQJ917519:BQJ917520 CAF917519:CAF917520 CKB917519:CKB917520 CTX917519:CTX917520 DDT917519:DDT917520 DNP917519:DNP917520 DXL917519:DXL917520 EHH917519:EHH917520 ERD917519:ERD917520 FAZ917519:FAZ917520 FKV917519:FKV917520 FUR917519:FUR917520 GEN917519:GEN917520 GOJ917519:GOJ917520 GYF917519:GYF917520 HIB917519:HIB917520 HRX917519:HRX917520 IBT917519:IBT917520 ILP917519:ILP917520 IVL917519:IVL917520 JFH917519:JFH917520 JPD917519:JPD917520 JYZ917519:JYZ917520 KIV917519:KIV917520 KSR917519:KSR917520 LCN917519:LCN917520 LMJ917519:LMJ917520 LWF917519:LWF917520 MGB917519:MGB917520 MPX917519:MPX917520 MZT917519:MZT917520 NJP917519:NJP917520 NTL917519:NTL917520 ODH917519:ODH917520 OND917519:OND917520 OWZ917519:OWZ917520 PGV917519:PGV917520 PQR917519:PQR917520 QAN917519:QAN917520 QKJ917519:QKJ917520 QUF917519:QUF917520 REB917519:REB917520 RNX917519:RNX917520 RXT917519:RXT917520 SHP917519:SHP917520 SRL917519:SRL917520 TBH917519:TBH917520 TLD917519:TLD917520 TUZ917519:TUZ917520 UEV917519:UEV917520 UOR917519:UOR917520 UYN917519:UYN917520 VIJ917519:VIJ917520 VSF917519:VSF917520 WCB917519:WCB917520 WLX917519:WLX917520 WVT917519:WVT917520 M983055:M983056 JH983055:JH983056 TD983055:TD983056 ACZ983055:ACZ983056 AMV983055:AMV983056 AWR983055:AWR983056 BGN983055:BGN983056 BQJ983055:BQJ983056 CAF983055:CAF983056 CKB983055:CKB983056 CTX983055:CTX983056 DDT983055:DDT983056 DNP983055:DNP983056 DXL983055:DXL983056 EHH983055:EHH983056 ERD983055:ERD983056 FAZ983055:FAZ983056 FKV983055:FKV983056 FUR983055:FUR983056 GEN983055:GEN983056 GOJ983055:GOJ983056 GYF983055:GYF983056 HIB983055:HIB983056 HRX983055:HRX983056 IBT983055:IBT983056 ILP983055:ILP983056 IVL983055:IVL983056 JFH983055:JFH983056 JPD983055:JPD983056 JYZ983055:JYZ983056 KIV983055:KIV983056 KSR983055:KSR983056 LCN983055:LCN983056 LMJ983055:LMJ983056 LWF983055:LWF983056 MGB983055:MGB983056 MPX983055:MPX983056 MZT983055:MZT983056 NJP983055:NJP983056 NTL983055:NTL983056 ODH983055:ODH983056 OND983055:OND983056 OWZ983055:OWZ983056 PGV983055:PGV983056 PQR983055:PQR983056 QAN983055:QAN983056 QKJ983055:QKJ983056 QUF983055:QUF983056 REB983055:REB983056 RNX983055:RNX983056 RXT983055:RXT983056 SHP983055:SHP983056 SRL983055:SRL983056 TBH983055:TBH983056 TLD983055:TLD983056 TUZ983055:TUZ983056 UEV983055:UEV983056 UOR983055:UOR983056 UYN983055:UYN983056 VIJ983055:VIJ983056 VSF983055:VSF983056 WCB983055:WCB983056 WLX983055:WLX983056" xr:uid="{00000000-0002-0000-0000-000000000000}">
      <formula1>"常温, 冷蔵, 冷凍"</formula1>
    </dataValidation>
    <dataValidation type="list" allowBlank="1" showInputMessage="1" showErrorMessage="1" sqref="WVT983054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M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M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M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M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M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M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M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M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M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M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M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M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M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M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M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xr:uid="{00000000-0002-0000-0000-000001000000}">
      <formula1>"１年以上, ６ヶ月以上～１年未満, ６ヶ月未満"</formula1>
    </dataValidation>
    <dataValidation type="list" allowBlank="1" showInputMessage="1" showErrorMessage="1" sqref="WVT983053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M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M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M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M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M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M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M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M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M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M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M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M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M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M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M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xr:uid="{00000000-0002-0000-0000-000002000000}">
      <formula1>"１０社以上, １０社未満"</formula1>
    </dataValidation>
    <dataValidation type="list" allowBlank="1" showInputMessage="1" showErrorMessage="1" sqref="WVT983052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M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M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M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M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M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M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M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M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M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M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M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M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M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M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M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xr:uid="{00000000-0002-0000-0000-000003000000}">
      <formula1>"量産, ラボ"</formula1>
    </dataValidation>
    <dataValidation type="list" allowBlank="1" showInputMessage="1" showErrorMessage="1" sqref="WVT983051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M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M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M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M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M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M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M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M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M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M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M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M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M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M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M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xr:uid="{00000000-0002-0000-0000-000004000000}">
      <formula1>"汎用品, 専用品"</formula1>
    </dataValidation>
    <dataValidation type="list" allowBlank="1" showInputMessage="1" showErrorMessage="1" sqref="WVT983050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M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M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M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M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M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M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M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M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M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M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M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M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M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M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M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xr:uid="{00000000-0002-0000-0000-000005000000}">
      <formula1>"有り, 無し"</formula1>
    </dataValidation>
    <dataValidation type="list" allowBlank="1" showInputMessage="1" showErrorMessage="1" sqref="WVT983049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M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M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M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M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M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M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M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M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M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M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M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M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M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M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M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xr:uid="{00000000-0002-0000-0000-000006000000}">
      <formula1>"７日未満, ７日以上～３０日未満, ３０日以上"</formula1>
    </dataValidation>
    <dataValidation type="list" allowBlank="1" showInputMessage="1" showErrorMessage="1" sqref="WVT983048 M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M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M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M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M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M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M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M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M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M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M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M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M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M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M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xr:uid="{00000000-0002-0000-0000-000007000000}">
      <formula1>"品群の平均値よりも安い, 同等, 品群の平均値よりも高い"</formula1>
    </dataValidation>
    <dataValidation type="list" allowBlank="1" showInputMessage="1" showErrorMessage="1" sqref="WVT983057:WVT983061 M65553:M65557 JH65553:JH65557 TD65553:TD65557 ACZ65553:ACZ65557 AMV65553:AMV65557 AWR65553:AWR65557 BGN65553:BGN65557 BQJ65553:BQJ65557 CAF65553:CAF65557 CKB65553:CKB65557 CTX65553:CTX65557 DDT65553:DDT65557 DNP65553:DNP65557 DXL65553:DXL65557 EHH65553:EHH65557 ERD65553:ERD65557 FAZ65553:FAZ65557 FKV65553:FKV65557 FUR65553:FUR65557 GEN65553:GEN65557 GOJ65553:GOJ65557 GYF65553:GYF65557 HIB65553:HIB65557 HRX65553:HRX65557 IBT65553:IBT65557 ILP65553:ILP65557 IVL65553:IVL65557 JFH65553:JFH65557 JPD65553:JPD65557 JYZ65553:JYZ65557 KIV65553:KIV65557 KSR65553:KSR65557 LCN65553:LCN65557 LMJ65553:LMJ65557 LWF65553:LWF65557 MGB65553:MGB65557 MPX65553:MPX65557 MZT65553:MZT65557 NJP65553:NJP65557 NTL65553:NTL65557 ODH65553:ODH65557 OND65553:OND65557 OWZ65553:OWZ65557 PGV65553:PGV65557 PQR65553:PQR65557 QAN65553:QAN65557 QKJ65553:QKJ65557 QUF65553:QUF65557 REB65553:REB65557 RNX65553:RNX65557 RXT65553:RXT65557 SHP65553:SHP65557 SRL65553:SRL65557 TBH65553:TBH65557 TLD65553:TLD65557 TUZ65553:TUZ65557 UEV65553:UEV65557 UOR65553:UOR65557 UYN65553:UYN65557 VIJ65553:VIJ65557 VSF65553:VSF65557 WCB65553:WCB65557 WLX65553:WLX65557 WVT65553:WVT65557 M131089:M131093 JH131089:JH131093 TD131089:TD131093 ACZ131089:ACZ131093 AMV131089:AMV131093 AWR131089:AWR131093 BGN131089:BGN131093 BQJ131089:BQJ131093 CAF131089:CAF131093 CKB131089:CKB131093 CTX131089:CTX131093 DDT131089:DDT131093 DNP131089:DNP131093 DXL131089:DXL131093 EHH131089:EHH131093 ERD131089:ERD131093 FAZ131089:FAZ131093 FKV131089:FKV131093 FUR131089:FUR131093 GEN131089:GEN131093 GOJ131089:GOJ131093 GYF131089:GYF131093 HIB131089:HIB131093 HRX131089:HRX131093 IBT131089:IBT131093 ILP131089:ILP131093 IVL131089:IVL131093 JFH131089:JFH131093 JPD131089:JPD131093 JYZ131089:JYZ131093 KIV131089:KIV131093 KSR131089:KSR131093 LCN131089:LCN131093 LMJ131089:LMJ131093 LWF131089:LWF131093 MGB131089:MGB131093 MPX131089:MPX131093 MZT131089:MZT131093 NJP131089:NJP131093 NTL131089:NTL131093 ODH131089:ODH131093 OND131089:OND131093 OWZ131089:OWZ131093 PGV131089:PGV131093 PQR131089:PQR131093 QAN131089:QAN131093 QKJ131089:QKJ131093 QUF131089:QUF131093 REB131089:REB131093 RNX131089:RNX131093 RXT131089:RXT131093 SHP131089:SHP131093 SRL131089:SRL131093 TBH131089:TBH131093 TLD131089:TLD131093 TUZ131089:TUZ131093 UEV131089:UEV131093 UOR131089:UOR131093 UYN131089:UYN131093 VIJ131089:VIJ131093 VSF131089:VSF131093 WCB131089:WCB131093 WLX131089:WLX131093 WVT131089:WVT131093 M196625:M196629 JH196625:JH196629 TD196625:TD196629 ACZ196625:ACZ196629 AMV196625:AMV196629 AWR196625:AWR196629 BGN196625:BGN196629 BQJ196625:BQJ196629 CAF196625:CAF196629 CKB196625:CKB196629 CTX196625:CTX196629 DDT196625:DDT196629 DNP196625:DNP196629 DXL196625:DXL196629 EHH196625:EHH196629 ERD196625:ERD196629 FAZ196625:FAZ196629 FKV196625:FKV196629 FUR196625:FUR196629 GEN196625:GEN196629 GOJ196625:GOJ196629 GYF196625:GYF196629 HIB196625:HIB196629 HRX196625:HRX196629 IBT196625:IBT196629 ILP196625:ILP196629 IVL196625:IVL196629 JFH196625:JFH196629 JPD196625:JPD196629 JYZ196625:JYZ196629 KIV196625:KIV196629 KSR196625:KSR196629 LCN196625:LCN196629 LMJ196625:LMJ196629 LWF196625:LWF196629 MGB196625:MGB196629 MPX196625:MPX196629 MZT196625:MZT196629 NJP196625:NJP196629 NTL196625:NTL196629 ODH196625:ODH196629 OND196625:OND196629 OWZ196625:OWZ196629 PGV196625:PGV196629 PQR196625:PQR196629 QAN196625:QAN196629 QKJ196625:QKJ196629 QUF196625:QUF196629 REB196625:REB196629 RNX196625:RNX196629 RXT196625:RXT196629 SHP196625:SHP196629 SRL196625:SRL196629 TBH196625:TBH196629 TLD196625:TLD196629 TUZ196625:TUZ196629 UEV196625:UEV196629 UOR196625:UOR196629 UYN196625:UYN196629 VIJ196625:VIJ196629 VSF196625:VSF196629 WCB196625:WCB196629 WLX196625:WLX196629 WVT196625:WVT196629 M262161:M262165 JH262161:JH262165 TD262161:TD262165 ACZ262161:ACZ262165 AMV262161:AMV262165 AWR262161:AWR262165 BGN262161:BGN262165 BQJ262161:BQJ262165 CAF262161:CAF262165 CKB262161:CKB262165 CTX262161:CTX262165 DDT262161:DDT262165 DNP262161:DNP262165 DXL262161:DXL262165 EHH262161:EHH262165 ERD262161:ERD262165 FAZ262161:FAZ262165 FKV262161:FKV262165 FUR262161:FUR262165 GEN262161:GEN262165 GOJ262161:GOJ262165 GYF262161:GYF262165 HIB262161:HIB262165 HRX262161:HRX262165 IBT262161:IBT262165 ILP262161:ILP262165 IVL262161:IVL262165 JFH262161:JFH262165 JPD262161:JPD262165 JYZ262161:JYZ262165 KIV262161:KIV262165 KSR262161:KSR262165 LCN262161:LCN262165 LMJ262161:LMJ262165 LWF262161:LWF262165 MGB262161:MGB262165 MPX262161:MPX262165 MZT262161:MZT262165 NJP262161:NJP262165 NTL262161:NTL262165 ODH262161:ODH262165 OND262161:OND262165 OWZ262161:OWZ262165 PGV262161:PGV262165 PQR262161:PQR262165 QAN262161:QAN262165 QKJ262161:QKJ262165 QUF262161:QUF262165 REB262161:REB262165 RNX262161:RNX262165 RXT262161:RXT262165 SHP262161:SHP262165 SRL262161:SRL262165 TBH262161:TBH262165 TLD262161:TLD262165 TUZ262161:TUZ262165 UEV262161:UEV262165 UOR262161:UOR262165 UYN262161:UYN262165 VIJ262161:VIJ262165 VSF262161:VSF262165 WCB262161:WCB262165 WLX262161:WLX262165 WVT262161:WVT262165 M327697:M327701 JH327697:JH327701 TD327697:TD327701 ACZ327697:ACZ327701 AMV327697:AMV327701 AWR327697:AWR327701 BGN327697:BGN327701 BQJ327697:BQJ327701 CAF327697:CAF327701 CKB327697:CKB327701 CTX327697:CTX327701 DDT327697:DDT327701 DNP327697:DNP327701 DXL327697:DXL327701 EHH327697:EHH327701 ERD327697:ERD327701 FAZ327697:FAZ327701 FKV327697:FKV327701 FUR327697:FUR327701 GEN327697:GEN327701 GOJ327697:GOJ327701 GYF327697:GYF327701 HIB327697:HIB327701 HRX327697:HRX327701 IBT327697:IBT327701 ILP327697:ILP327701 IVL327697:IVL327701 JFH327697:JFH327701 JPD327697:JPD327701 JYZ327697:JYZ327701 KIV327697:KIV327701 KSR327697:KSR327701 LCN327697:LCN327701 LMJ327697:LMJ327701 LWF327697:LWF327701 MGB327697:MGB327701 MPX327697:MPX327701 MZT327697:MZT327701 NJP327697:NJP327701 NTL327697:NTL327701 ODH327697:ODH327701 OND327697:OND327701 OWZ327697:OWZ327701 PGV327697:PGV327701 PQR327697:PQR327701 QAN327697:QAN327701 QKJ327697:QKJ327701 QUF327697:QUF327701 REB327697:REB327701 RNX327697:RNX327701 RXT327697:RXT327701 SHP327697:SHP327701 SRL327697:SRL327701 TBH327697:TBH327701 TLD327697:TLD327701 TUZ327697:TUZ327701 UEV327697:UEV327701 UOR327697:UOR327701 UYN327697:UYN327701 VIJ327697:VIJ327701 VSF327697:VSF327701 WCB327697:WCB327701 WLX327697:WLX327701 WVT327697:WVT327701 M393233:M393237 JH393233:JH393237 TD393233:TD393237 ACZ393233:ACZ393237 AMV393233:AMV393237 AWR393233:AWR393237 BGN393233:BGN393237 BQJ393233:BQJ393237 CAF393233:CAF393237 CKB393233:CKB393237 CTX393233:CTX393237 DDT393233:DDT393237 DNP393233:DNP393237 DXL393233:DXL393237 EHH393233:EHH393237 ERD393233:ERD393237 FAZ393233:FAZ393237 FKV393233:FKV393237 FUR393233:FUR393237 GEN393233:GEN393237 GOJ393233:GOJ393237 GYF393233:GYF393237 HIB393233:HIB393237 HRX393233:HRX393237 IBT393233:IBT393237 ILP393233:ILP393237 IVL393233:IVL393237 JFH393233:JFH393237 JPD393233:JPD393237 JYZ393233:JYZ393237 KIV393233:KIV393237 KSR393233:KSR393237 LCN393233:LCN393237 LMJ393233:LMJ393237 LWF393233:LWF393237 MGB393233:MGB393237 MPX393233:MPX393237 MZT393233:MZT393237 NJP393233:NJP393237 NTL393233:NTL393237 ODH393233:ODH393237 OND393233:OND393237 OWZ393233:OWZ393237 PGV393233:PGV393237 PQR393233:PQR393237 QAN393233:QAN393237 QKJ393233:QKJ393237 QUF393233:QUF393237 REB393233:REB393237 RNX393233:RNX393237 RXT393233:RXT393237 SHP393233:SHP393237 SRL393233:SRL393237 TBH393233:TBH393237 TLD393233:TLD393237 TUZ393233:TUZ393237 UEV393233:UEV393237 UOR393233:UOR393237 UYN393233:UYN393237 VIJ393233:VIJ393237 VSF393233:VSF393237 WCB393233:WCB393237 WLX393233:WLX393237 WVT393233:WVT393237 M458769:M458773 JH458769:JH458773 TD458769:TD458773 ACZ458769:ACZ458773 AMV458769:AMV458773 AWR458769:AWR458773 BGN458769:BGN458773 BQJ458769:BQJ458773 CAF458769:CAF458773 CKB458769:CKB458773 CTX458769:CTX458773 DDT458769:DDT458773 DNP458769:DNP458773 DXL458769:DXL458773 EHH458769:EHH458773 ERD458769:ERD458773 FAZ458769:FAZ458773 FKV458769:FKV458773 FUR458769:FUR458773 GEN458769:GEN458773 GOJ458769:GOJ458773 GYF458769:GYF458773 HIB458769:HIB458773 HRX458769:HRX458773 IBT458769:IBT458773 ILP458769:ILP458773 IVL458769:IVL458773 JFH458769:JFH458773 JPD458769:JPD458773 JYZ458769:JYZ458773 KIV458769:KIV458773 KSR458769:KSR458773 LCN458769:LCN458773 LMJ458769:LMJ458773 LWF458769:LWF458773 MGB458769:MGB458773 MPX458769:MPX458773 MZT458769:MZT458773 NJP458769:NJP458773 NTL458769:NTL458773 ODH458769:ODH458773 OND458769:OND458773 OWZ458769:OWZ458773 PGV458769:PGV458773 PQR458769:PQR458773 QAN458769:QAN458773 QKJ458769:QKJ458773 QUF458769:QUF458773 REB458769:REB458773 RNX458769:RNX458773 RXT458769:RXT458773 SHP458769:SHP458773 SRL458769:SRL458773 TBH458769:TBH458773 TLD458769:TLD458773 TUZ458769:TUZ458773 UEV458769:UEV458773 UOR458769:UOR458773 UYN458769:UYN458773 VIJ458769:VIJ458773 VSF458769:VSF458773 WCB458769:WCB458773 WLX458769:WLX458773 WVT458769:WVT458773 M524305:M524309 JH524305:JH524309 TD524305:TD524309 ACZ524305:ACZ524309 AMV524305:AMV524309 AWR524305:AWR524309 BGN524305:BGN524309 BQJ524305:BQJ524309 CAF524305:CAF524309 CKB524305:CKB524309 CTX524305:CTX524309 DDT524305:DDT524309 DNP524305:DNP524309 DXL524305:DXL524309 EHH524305:EHH524309 ERD524305:ERD524309 FAZ524305:FAZ524309 FKV524305:FKV524309 FUR524305:FUR524309 GEN524305:GEN524309 GOJ524305:GOJ524309 GYF524305:GYF524309 HIB524305:HIB524309 HRX524305:HRX524309 IBT524305:IBT524309 ILP524305:ILP524309 IVL524305:IVL524309 JFH524305:JFH524309 JPD524305:JPD524309 JYZ524305:JYZ524309 KIV524305:KIV524309 KSR524305:KSR524309 LCN524305:LCN524309 LMJ524305:LMJ524309 LWF524305:LWF524309 MGB524305:MGB524309 MPX524305:MPX524309 MZT524305:MZT524309 NJP524305:NJP524309 NTL524305:NTL524309 ODH524305:ODH524309 OND524305:OND524309 OWZ524305:OWZ524309 PGV524305:PGV524309 PQR524305:PQR524309 QAN524305:QAN524309 QKJ524305:QKJ524309 QUF524305:QUF524309 REB524305:REB524309 RNX524305:RNX524309 RXT524305:RXT524309 SHP524305:SHP524309 SRL524305:SRL524309 TBH524305:TBH524309 TLD524305:TLD524309 TUZ524305:TUZ524309 UEV524305:UEV524309 UOR524305:UOR524309 UYN524305:UYN524309 VIJ524305:VIJ524309 VSF524305:VSF524309 WCB524305:WCB524309 WLX524305:WLX524309 WVT524305:WVT524309 M589841:M589845 JH589841:JH589845 TD589841:TD589845 ACZ589841:ACZ589845 AMV589841:AMV589845 AWR589841:AWR589845 BGN589841:BGN589845 BQJ589841:BQJ589845 CAF589841:CAF589845 CKB589841:CKB589845 CTX589841:CTX589845 DDT589841:DDT589845 DNP589841:DNP589845 DXL589841:DXL589845 EHH589841:EHH589845 ERD589841:ERD589845 FAZ589841:FAZ589845 FKV589841:FKV589845 FUR589841:FUR589845 GEN589841:GEN589845 GOJ589841:GOJ589845 GYF589841:GYF589845 HIB589841:HIB589845 HRX589841:HRX589845 IBT589841:IBT589845 ILP589841:ILP589845 IVL589841:IVL589845 JFH589841:JFH589845 JPD589841:JPD589845 JYZ589841:JYZ589845 KIV589841:KIV589845 KSR589841:KSR589845 LCN589841:LCN589845 LMJ589841:LMJ589845 LWF589841:LWF589845 MGB589841:MGB589845 MPX589841:MPX589845 MZT589841:MZT589845 NJP589841:NJP589845 NTL589841:NTL589845 ODH589841:ODH589845 OND589841:OND589845 OWZ589841:OWZ589845 PGV589841:PGV589845 PQR589841:PQR589845 QAN589841:QAN589845 QKJ589841:QKJ589845 QUF589841:QUF589845 REB589841:REB589845 RNX589841:RNX589845 RXT589841:RXT589845 SHP589841:SHP589845 SRL589841:SRL589845 TBH589841:TBH589845 TLD589841:TLD589845 TUZ589841:TUZ589845 UEV589841:UEV589845 UOR589841:UOR589845 UYN589841:UYN589845 VIJ589841:VIJ589845 VSF589841:VSF589845 WCB589841:WCB589845 WLX589841:WLX589845 WVT589841:WVT589845 M655377:M655381 JH655377:JH655381 TD655377:TD655381 ACZ655377:ACZ655381 AMV655377:AMV655381 AWR655377:AWR655381 BGN655377:BGN655381 BQJ655377:BQJ655381 CAF655377:CAF655381 CKB655377:CKB655381 CTX655377:CTX655381 DDT655377:DDT655381 DNP655377:DNP655381 DXL655377:DXL655381 EHH655377:EHH655381 ERD655377:ERD655381 FAZ655377:FAZ655381 FKV655377:FKV655381 FUR655377:FUR655381 GEN655377:GEN655381 GOJ655377:GOJ655381 GYF655377:GYF655381 HIB655377:HIB655381 HRX655377:HRX655381 IBT655377:IBT655381 ILP655377:ILP655381 IVL655377:IVL655381 JFH655377:JFH655381 JPD655377:JPD655381 JYZ655377:JYZ655381 KIV655377:KIV655381 KSR655377:KSR655381 LCN655377:LCN655381 LMJ655377:LMJ655381 LWF655377:LWF655381 MGB655377:MGB655381 MPX655377:MPX655381 MZT655377:MZT655381 NJP655377:NJP655381 NTL655377:NTL655381 ODH655377:ODH655381 OND655377:OND655381 OWZ655377:OWZ655381 PGV655377:PGV655381 PQR655377:PQR655381 QAN655377:QAN655381 QKJ655377:QKJ655381 QUF655377:QUF655381 REB655377:REB655381 RNX655377:RNX655381 RXT655377:RXT655381 SHP655377:SHP655381 SRL655377:SRL655381 TBH655377:TBH655381 TLD655377:TLD655381 TUZ655377:TUZ655381 UEV655377:UEV655381 UOR655377:UOR655381 UYN655377:UYN655381 VIJ655377:VIJ655381 VSF655377:VSF655381 WCB655377:WCB655381 WLX655377:WLX655381 WVT655377:WVT655381 M720913:M720917 JH720913:JH720917 TD720913:TD720917 ACZ720913:ACZ720917 AMV720913:AMV720917 AWR720913:AWR720917 BGN720913:BGN720917 BQJ720913:BQJ720917 CAF720913:CAF720917 CKB720913:CKB720917 CTX720913:CTX720917 DDT720913:DDT720917 DNP720913:DNP720917 DXL720913:DXL720917 EHH720913:EHH720917 ERD720913:ERD720917 FAZ720913:FAZ720917 FKV720913:FKV720917 FUR720913:FUR720917 GEN720913:GEN720917 GOJ720913:GOJ720917 GYF720913:GYF720917 HIB720913:HIB720917 HRX720913:HRX720917 IBT720913:IBT720917 ILP720913:ILP720917 IVL720913:IVL720917 JFH720913:JFH720917 JPD720913:JPD720917 JYZ720913:JYZ720917 KIV720913:KIV720917 KSR720913:KSR720917 LCN720913:LCN720917 LMJ720913:LMJ720917 LWF720913:LWF720917 MGB720913:MGB720917 MPX720913:MPX720917 MZT720913:MZT720917 NJP720913:NJP720917 NTL720913:NTL720917 ODH720913:ODH720917 OND720913:OND720917 OWZ720913:OWZ720917 PGV720913:PGV720917 PQR720913:PQR720917 QAN720913:QAN720917 QKJ720913:QKJ720917 QUF720913:QUF720917 REB720913:REB720917 RNX720913:RNX720917 RXT720913:RXT720917 SHP720913:SHP720917 SRL720913:SRL720917 TBH720913:TBH720917 TLD720913:TLD720917 TUZ720913:TUZ720917 UEV720913:UEV720917 UOR720913:UOR720917 UYN720913:UYN720917 VIJ720913:VIJ720917 VSF720913:VSF720917 WCB720913:WCB720917 WLX720913:WLX720917 WVT720913:WVT720917 M786449:M786453 JH786449:JH786453 TD786449:TD786453 ACZ786449:ACZ786453 AMV786449:AMV786453 AWR786449:AWR786453 BGN786449:BGN786453 BQJ786449:BQJ786453 CAF786449:CAF786453 CKB786449:CKB786453 CTX786449:CTX786453 DDT786449:DDT786453 DNP786449:DNP786453 DXL786449:DXL786453 EHH786449:EHH786453 ERD786449:ERD786453 FAZ786449:FAZ786453 FKV786449:FKV786453 FUR786449:FUR786453 GEN786449:GEN786453 GOJ786449:GOJ786453 GYF786449:GYF786453 HIB786449:HIB786453 HRX786449:HRX786453 IBT786449:IBT786453 ILP786449:ILP786453 IVL786449:IVL786453 JFH786449:JFH786453 JPD786449:JPD786453 JYZ786449:JYZ786453 KIV786449:KIV786453 KSR786449:KSR786453 LCN786449:LCN786453 LMJ786449:LMJ786453 LWF786449:LWF786453 MGB786449:MGB786453 MPX786449:MPX786453 MZT786449:MZT786453 NJP786449:NJP786453 NTL786449:NTL786453 ODH786449:ODH786453 OND786449:OND786453 OWZ786449:OWZ786453 PGV786449:PGV786453 PQR786449:PQR786453 QAN786449:QAN786453 QKJ786449:QKJ786453 QUF786449:QUF786453 REB786449:REB786453 RNX786449:RNX786453 RXT786449:RXT786453 SHP786449:SHP786453 SRL786449:SRL786453 TBH786449:TBH786453 TLD786449:TLD786453 TUZ786449:TUZ786453 UEV786449:UEV786453 UOR786449:UOR786453 UYN786449:UYN786453 VIJ786449:VIJ786453 VSF786449:VSF786453 WCB786449:WCB786453 WLX786449:WLX786453 WVT786449:WVT786453 M851985:M851989 JH851985:JH851989 TD851985:TD851989 ACZ851985:ACZ851989 AMV851985:AMV851989 AWR851985:AWR851989 BGN851985:BGN851989 BQJ851985:BQJ851989 CAF851985:CAF851989 CKB851985:CKB851989 CTX851985:CTX851989 DDT851985:DDT851989 DNP851985:DNP851989 DXL851985:DXL851989 EHH851985:EHH851989 ERD851985:ERD851989 FAZ851985:FAZ851989 FKV851985:FKV851989 FUR851985:FUR851989 GEN851985:GEN851989 GOJ851985:GOJ851989 GYF851985:GYF851989 HIB851985:HIB851989 HRX851985:HRX851989 IBT851985:IBT851989 ILP851985:ILP851989 IVL851985:IVL851989 JFH851985:JFH851989 JPD851985:JPD851989 JYZ851985:JYZ851989 KIV851985:KIV851989 KSR851985:KSR851989 LCN851985:LCN851989 LMJ851985:LMJ851989 LWF851985:LWF851989 MGB851985:MGB851989 MPX851985:MPX851989 MZT851985:MZT851989 NJP851985:NJP851989 NTL851985:NTL851989 ODH851985:ODH851989 OND851985:OND851989 OWZ851985:OWZ851989 PGV851985:PGV851989 PQR851985:PQR851989 QAN851985:QAN851989 QKJ851985:QKJ851989 QUF851985:QUF851989 REB851985:REB851989 RNX851985:RNX851989 RXT851985:RXT851989 SHP851985:SHP851989 SRL851985:SRL851989 TBH851985:TBH851989 TLD851985:TLD851989 TUZ851985:TUZ851989 UEV851985:UEV851989 UOR851985:UOR851989 UYN851985:UYN851989 VIJ851985:VIJ851989 VSF851985:VSF851989 WCB851985:WCB851989 WLX851985:WLX851989 WVT851985:WVT851989 M917521:M917525 JH917521:JH917525 TD917521:TD917525 ACZ917521:ACZ917525 AMV917521:AMV917525 AWR917521:AWR917525 BGN917521:BGN917525 BQJ917521:BQJ917525 CAF917521:CAF917525 CKB917521:CKB917525 CTX917521:CTX917525 DDT917521:DDT917525 DNP917521:DNP917525 DXL917521:DXL917525 EHH917521:EHH917525 ERD917521:ERD917525 FAZ917521:FAZ917525 FKV917521:FKV917525 FUR917521:FUR917525 GEN917521:GEN917525 GOJ917521:GOJ917525 GYF917521:GYF917525 HIB917521:HIB917525 HRX917521:HRX917525 IBT917521:IBT917525 ILP917521:ILP917525 IVL917521:IVL917525 JFH917521:JFH917525 JPD917521:JPD917525 JYZ917521:JYZ917525 KIV917521:KIV917525 KSR917521:KSR917525 LCN917521:LCN917525 LMJ917521:LMJ917525 LWF917521:LWF917525 MGB917521:MGB917525 MPX917521:MPX917525 MZT917521:MZT917525 NJP917521:NJP917525 NTL917521:NTL917525 ODH917521:ODH917525 OND917521:OND917525 OWZ917521:OWZ917525 PGV917521:PGV917525 PQR917521:PQR917525 QAN917521:QAN917525 QKJ917521:QKJ917525 QUF917521:QUF917525 REB917521:REB917525 RNX917521:RNX917525 RXT917521:RXT917525 SHP917521:SHP917525 SRL917521:SRL917525 TBH917521:TBH917525 TLD917521:TLD917525 TUZ917521:TUZ917525 UEV917521:UEV917525 UOR917521:UOR917525 UYN917521:UYN917525 VIJ917521:VIJ917525 VSF917521:VSF917525 WCB917521:WCB917525 WLX917521:WLX917525 WVT917521:WVT917525 M983057:M983061 JH983057:JH983061 TD983057:TD983061 ACZ983057:ACZ983061 AMV983057:AMV983061 AWR983057:AWR983061 BGN983057:BGN983061 BQJ983057:BQJ983061 CAF983057:CAF983061 CKB983057:CKB983061 CTX983057:CTX983061 DDT983057:DDT983061 DNP983057:DNP983061 DXL983057:DXL983061 EHH983057:EHH983061 ERD983057:ERD983061 FAZ983057:FAZ983061 FKV983057:FKV983061 FUR983057:FUR983061 GEN983057:GEN983061 GOJ983057:GOJ983061 GYF983057:GYF983061 HIB983057:HIB983061 HRX983057:HRX983061 IBT983057:IBT983061 ILP983057:ILP983061 IVL983057:IVL983061 JFH983057:JFH983061 JPD983057:JPD983061 JYZ983057:JYZ983061 KIV983057:KIV983061 KSR983057:KSR983061 LCN983057:LCN983061 LMJ983057:LMJ983061 LWF983057:LWF983061 MGB983057:MGB983061 MPX983057:MPX983061 MZT983057:MZT983061 NJP983057:NJP983061 NTL983057:NTL983061 ODH983057:ODH983061 OND983057:OND983061 OWZ983057:OWZ983061 PGV983057:PGV983061 PQR983057:PQR983061 QAN983057:QAN983061 QKJ983057:QKJ983061 QUF983057:QUF983061 REB983057:REB983061 RNX983057:RNX983061 RXT983057:RXT983061 SHP983057:SHP983061 SRL983057:SRL983061 TBH983057:TBH983061 TLD983057:TLD983061 TUZ983057:TUZ983061 UEV983057:UEV983061 UOR983057:UOR983061 UYN983057:UYN983061 VIJ983057:VIJ983061 VSF983057:VSF983061 WCB983057:WCB983061 WLX983057:WLX983061" xr:uid="{00000000-0002-0000-0000-000008000000}">
      <formula1>"Yes, No"</formula1>
    </dataValidation>
  </dataValidations>
  <pageMargins left="0.19685039370078741" right="0.19685039370078741" top="0.27559055118110237" bottom="0.23622047244094491" header="0.23622047244094491" footer="0.19685039370078741"/>
  <pageSetup paperSize="9"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製品情報調査票</vt:lpstr>
      <vt:lpstr>ナミックス記入シート</vt:lpstr>
      <vt:lpstr>一品ver</vt:lpstr>
      <vt:lpstr>一品ver!Print_Area</vt:lpstr>
      <vt:lpstr>製品情報調査票!Print_Area</vt:lpstr>
    </vt:vector>
  </TitlesOfParts>
  <Manager/>
  <Company>ナミックス株式会社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入倉 佳那</dc:creator>
  <cp:keywords/>
  <dc:description/>
  <cp:lastModifiedBy>仁科 俊介</cp:lastModifiedBy>
  <cp:revision/>
  <cp:lastPrinted>2021-08-18T05:11:35Z</cp:lastPrinted>
  <dcterms:created xsi:type="dcterms:W3CDTF">2016-10-04T06:06:55Z</dcterms:created>
  <dcterms:modified xsi:type="dcterms:W3CDTF">2022-08-16T23:28:46Z</dcterms:modified>
  <cp:category/>
  <cp:contentStatus/>
</cp:coreProperties>
</file>